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4"/>
  </bookViews>
  <sheets>
    <sheet name="封面" sheetId="1" r:id="rId1"/>
    <sheet name="基本情况调查表（一）" sheetId="2" r:id="rId2"/>
    <sheet name="基本情况调查表（二）" sheetId="3" r:id="rId3"/>
    <sheet name="固定资产分类折旧表" sheetId="4" r:id="rId4"/>
    <sheet name="2019-2021住宿成本表" sheetId="5" r:id="rId5"/>
  </sheets>
  <definedNames>
    <definedName name="_xlnm.Print_Area" localSheetId="1">'基本情况调查表（一）'!#REF!</definedName>
  </definedNames>
  <calcPr calcId="144525"/>
</workbook>
</file>

<file path=xl/sharedStrings.xml><?xml version="1.0" encoding="utf-8"?>
<sst xmlns="http://schemas.openxmlformats.org/spreadsheetml/2006/main" count="184" uniqueCount="156">
  <si>
    <t xml:space="preserve">    公办学校学生住宿定价成本监审表</t>
  </si>
  <si>
    <t>（2019-2021）年度</t>
  </si>
  <si>
    <t>学校名称：</t>
  </si>
  <si>
    <t>四川省绵阳普明中学</t>
  </si>
  <si>
    <t>学校性质：</t>
  </si>
  <si>
    <t>绵阳市直属学校</t>
  </si>
  <si>
    <t>办学地址：</t>
  </si>
  <si>
    <t>四川省绵阳市高新区绵兴路北段38号</t>
  </si>
  <si>
    <t>财务负责人：</t>
  </si>
  <si>
    <t>唐成万</t>
  </si>
  <si>
    <t>填表人：</t>
  </si>
  <si>
    <t>李林</t>
  </si>
  <si>
    <t>联系电话：</t>
  </si>
  <si>
    <t>填表日期：</t>
  </si>
  <si>
    <t>表1</t>
  </si>
  <si>
    <t>基本情况表</t>
  </si>
  <si>
    <t>填报单位：四川省绵阳普明中学</t>
  </si>
  <si>
    <t>学校名称</t>
  </si>
  <si>
    <t>隶属部门</t>
  </si>
  <si>
    <t>法人代表</t>
  </si>
  <si>
    <t>曾祥均</t>
  </si>
  <si>
    <t>财务负责人</t>
  </si>
  <si>
    <t>联系电话</t>
  </si>
  <si>
    <t>传真</t>
  </si>
  <si>
    <t>学校地址</t>
  </si>
  <si>
    <t>学 生 公 寓 （ 宿 舍 ） 设 施 设 备 情 况</t>
  </si>
  <si>
    <t>楼 号
（房号）</t>
  </si>
  <si>
    <t>宿舍面积
（㎡/间）</t>
  </si>
  <si>
    <t>住宿人数
（人/间）</t>
  </si>
  <si>
    <t>主 要 设 施 设 备</t>
  </si>
  <si>
    <t>收费标准
（元/人）</t>
  </si>
  <si>
    <t>备注</t>
  </si>
  <si>
    <t>明雅楼</t>
  </si>
  <si>
    <t>10177/231</t>
  </si>
  <si>
    <t>每间高低床5张、行李架1个，配备格力1.5P空调1台、日光灯2盏、吸顶灯3盏，淋浴设备1套等。</t>
  </si>
  <si>
    <t>900元/人</t>
  </si>
  <si>
    <t>明俊楼</t>
  </si>
  <si>
    <t>明达楼</t>
  </si>
  <si>
    <t>6000/171</t>
  </si>
  <si>
    <t>每间高低床5张、行李架2个，配备长虹1.5P空调1台、日光灯2盏、吸顶灯3盏，淋浴设备1套等。</t>
  </si>
  <si>
    <t>表2</t>
  </si>
  <si>
    <t>项   目</t>
  </si>
  <si>
    <t>行次及关系</t>
  </si>
  <si>
    <t>2019年</t>
  </si>
  <si>
    <t>核增、减数</t>
  </si>
  <si>
    <t>2018年核定数</t>
  </si>
  <si>
    <t>2020年</t>
  </si>
  <si>
    <t>2019年核定数</t>
  </si>
  <si>
    <t>2021年</t>
  </si>
  <si>
    <t>2020年核定数</t>
  </si>
  <si>
    <t>一、基本情况</t>
  </si>
  <si>
    <t>1、学生总人数（人）</t>
  </si>
  <si>
    <t>2、住宿学生人数（人）</t>
  </si>
  <si>
    <t>3、学校住宿费收入（万元）</t>
  </si>
  <si>
    <t>4、管理人员人数（人）</t>
  </si>
  <si>
    <t>5＝６+７</t>
  </si>
  <si>
    <t>其中:生活老师（人）</t>
  </si>
  <si>
    <t xml:space="preserve">    其他人员（人）</t>
  </si>
  <si>
    <t>二、固定资产年末原值（万元）</t>
  </si>
  <si>
    <t>8=9+14+17+18</t>
  </si>
  <si>
    <t>（一）房屋及建筑物</t>
  </si>
  <si>
    <t>9=10+11+12+13</t>
  </si>
  <si>
    <t>1、钢筋混凝土框架结构</t>
  </si>
  <si>
    <t>2、混合结构</t>
  </si>
  <si>
    <t>3、砖木结构</t>
  </si>
  <si>
    <t>4、简易房</t>
  </si>
  <si>
    <t>（二）一般设备</t>
  </si>
  <si>
    <t>14=15+16</t>
  </si>
  <si>
    <t>1、办公设备</t>
  </si>
  <si>
    <t>2、电器设备</t>
  </si>
  <si>
    <t>（三）运输设备</t>
  </si>
  <si>
    <t>（四）其他固定资产</t>
  </si>
  <si>
    <t>三、低值易耗品</t>
  </si>
  <si>
    <t>表3</t>
  </si>
  <si>
    <t>固定资产情况表</t>
  </si>
  <si>
    <t>单位名称：四川省绵阳普明中学</t>
  </si>
  <si>
    <t>单位：元；年；%</t>
  </si>
  <si>
    <t>项目名称</t>
  </si>
  <si>
    <r>
      <rPr>
        <sz val="11"/>
        <rFont val="Arial Narrow"/>
        <charset val="134"/>
      </rPr>
      <t>2019</t>
    </r>
    <r>
      <rPr>
        <sz val="11"/>
        <rFont val="宋体"/>
        <charset val="134"/>
      </rPr>
      <t>年</t>
    </r>
  </si>
  <si>
    <r>
      <rPr>
        <sz val="11"/>
        <rFont val="Arial Narrow"/>
        <charset val="134"/>
      </rPr>
      <t>2020</t>
    </r>
    <r>
      <rPr>
        <sz val="11"/>
        <rFont val="宋体"/>
        <charset val="134"/>
      </rPr>
      <t>年</t>
    </r>
  </si>
  <si>
    <r>
      <rPr>
        <sz val="11"/>
        <rFont val="Arial Narrow"/>
        <charset val="134"/>
      </rPr>
      <t>2021</t>
    </r>
    <r>
      <rPr>
        <sz val="11"/>
        <rFont val="宋体"/>
        <charset val="134"/>
      </rPr>
      <t>年</t>
    </r>
  </si>
  <si>
    <t>三年平均核定数</t>
  </si>
  <si>
    <t>固定资产原值</t>
  </si>
  <si>
    <t>折旧年限</t>
  </si>
  <si>
    <t>残值率</t>
  </si>
  <si>
    <t>申报折旧费</t>
  </si>
  <si>
    <t>核增（减）数</t>
  </si>
  <si>
    <t>核定数</t>
  </si>
  <si>
    <t>一、房屋及建筑物</t>
  </si>
  <si>
    <t>1=2+…+6</t>
  </si>
  <si>
    <t>（一）钢筋混凝土框架结构</t>
  </si>
  <si>
    <t>（二）混合结构</t>
  </si>
  <si>
    <t>（三）砖木结构</t>
  </si>
  <si>
    <t>（四）简易房</t>
  </si>
  <si>
    <t>（五）其他</t>
  </si>
  <si>
    <t>二、一般设备</t>
  </si>
  <si>
    <t>7=8+9+10</t>
  </si>
  <si>
    <t>（一）办公设备</t>
  </si>
  <si>
    <t>（二）电器设备</t>
  </si>
  <si>
    <r>
      <rPr>
        <sz val="11"/>
        <rFont val="宋体"/>
        <charset val="134"/>
      </rPr>
      <t>（三</t>
    </r>
    <r>
      <rPr>
        <sz val="11"/>
        <rFont val="Arial Narrow"/>
        <charset val="134"/>
      </rPr>
      <t>)</t>
    </r>
    <r>
      <rPr>
        <sz val="11"/>
        <rFont val="宋体"/>
        <charset val="134"/>
      </rPr>
      <t>其他</t>
    </r>
  </si>
  <si>
    <t>三、运输设备</t>
  </si>
  <si>
    <r>
      <rPr>
        <b/>
        <sz val="11"/>
        <rFont val="宋体"/>
        <charset val="134"/>
      </rPr>
      <t>合</t>
    </r>
    <r>
      <rPr>
        <b/>
        <sz val="11"/>
        <rFont val="Arial Narrow"/>
        <charset val="134"/>
      </rPr>
      <t xml:space="preserve">  </t>
    </r>
    <r>
      <rPr>
        <b/>
        <sz val="11"/>
        <rFont val="宋体"/>
        <charset val="134"/>
      </rPr>
      <t>计</t>
    </r>
  </si>
  <si>
    <t>12=1+7+11</t>
  </si>
  <si>
    <t>表4</t>
  </si>
  <si>
    <t>学生住宿成本核定表</t>
  </si>
  <si>
    <t>单位：元</t>
  </si>
  <si>
    <r>
      <rPr>
        <sz val="10"/>
        <rFont val="宋体"/>
        <charset val="134"/>
      </rPr>
      <t>项</t>
    </r>
    <r>
      <rPr>
        <sz val="10"/>
        <rFont val="Arial Narrow"/>
        <charset val="134"/>
      </rPr>
      <t xml:space="preserve">            </t>
    </r>
    <r>
      <rPr>
        <sz val="10"/>
        <rFont val="宋体"/>
        <charset val="134"/>
      </rPr>
      <t>目</t>
    </r>
  </si>
  <si>
    <r>
      <rPr>
        <sz val="10"/>
        <rFont val="宋体"/>
        <charset val="134"/>
      </rPr>
      <t>栏次及关系</t>
    </r>
  </si>
  <si>
    <r>
      <rPr>
        <sz val="10"/>
        <rFont val="Arial Narrow"/>
        <charset val="134"/>
      </rPr>
      <t>2019</t>
    </r>
    <r>
      <rPr>
        <sz val="10"/>
        <rFont val="宋体"/>
        <charset val="134"/>
      </rPr>
      <t>年</t>
    </r>
  </si>
  <si>
    <r>
      <rPr>
        <sz val="10"/>
        <rFont val="Arial Narrow"/>
        <charset val="134"/>
      </rPr>
      <t>2020</t>
    </r>
    <r>
      <rPr>
        <sz val="10"/>
        <rFont val="宋体"/>
        <charset val="134"/>
      </rPr>
      <t>年</t>
    </r>
  </si>
  <si>
    <r>
      <rPr>
        <sz val="10"/>
        <rFont val="Arial Narrow"/>
        <charset val="134"/>
      </rPr>
      <t>2021</t>
    </r>
    <r>
      <rPr>
        <sz val="10"/>
        <rFont val="宋体"/>
        <charset val="134"/>
      </rPr>
      <t>年</t>
    </r>
  </si>
  <si>
    <r>
      <rPr>
        <sz val="10"/>
        <rFont val="宋体"/>
        <charset val="134"/>
      </rPr>
      <t>三年平均数</t>
    </r>
  </si>
  <si>
    <r>
      <rPr>
        <sz val="10"/>
        <rFont val="宋体"/>
        <charset val="134"/>
      </rPr>
      <t>备注</t>
    </r>
  </si>
  <si>
    <r>
      <rPr>
        <sz val="10"/>
        <rFont val="宋体"/>
        <charset val="134"/>
      </rPr>
      <t>上报数</t>
    </r>
  </si>
  <si>
    <r>
      <rPr>
        <sz val="10"/>
        <rFont val="宋体"/>
        <charset val="134"/>
      </rPr>
      <t>核增（减）数</t>
    </r>
  </si>
  <si>
    <r>
      <rPr>
        <sz val="10"/>
        <rFont val="宋体"/>
        <charset val="134"/>
      </rPr>
      <t>核定数</t>
    </r>
  </si>
  <si>
    <r>
      <rPr>
        <b/>
        <sz val="10"/>
        <rFont val="宋体"/>
        <charset val="134"/>
      </rPr>
      <t>一、人员费用</t>
    </r>
  </si>
  <si>
    <r>
      <rPr>
        <sz val="10"/>
        <rFont val="Arial Narrow"/>
        <charset val="134"/>
      </rPr>
      <t>1=2+3+4+12+</t>
    </r>
    <r>
      <rPr>
        <sz val="10"/>
        <rFont val="Arial Narrow"/>
        <charset val="0"/>
      </rPr>
      <t>…</t>
    </r>
    <r>
      <rPr>
        <sz val="10"/>
        <rFont val="Arial Narrow"/>
        <charset val="134"/>
      </rPr>
      <t>+15</t>
    </r>
  </si>
  <si>
    <t>（一）工资、奖金、津补贴</t>
  </si>
  <si>
    <r>
      <rPr>
        <sz val="10"/>
        <rFont val="宋体"/>
        <charset val="134"/>
      </rPr>
      <t>（二）职工福利费</t>
    </r>
  </si>
  <si>
    <r>
      <rPr>
        <sz val="10"/>
        <rFont val="宋体"/>
        <charset val="134"/>
      </rPr>
      <t>（三）社会保险费</t>
    </r>
  </si>
  <si>
    <t>4=5+…+11</t>
  </si>
  <si>
    <r>
      <rPr>
        <sz val="10"/>
        <rFont val="Arial Narrow"/>
        <charset val="134"/>
      </rPr>
      <t>1</t>
    </r>
    <r>
      <rPr>
        <sz val="10"/>
        <rFont val="宋体"/>
        <charset val="134"/>
      </rPr>
      <t>、基本医疗保险</t>
    </r>
  </si>
  <si>
    <r>
      <rPr>
        <sz val="10"/>
        <rFont val="Arial Narrow"/>
        <charset val="134"/>
      </rPr>
      <t>2</t>
    </r>
    <r>
      <rPr>
        <sz val="10"/>
        <rFont val="宋体"/>
        <charset val="134"/>
      </rPr>
      <t>、补充医疗保险</t>
    </r>
  </si>
  <si>
    <r>
      <rPr>
        <sz val="10"/>
        <rFont val="Arial Narrow"/>
        <charset val="134"/>
      </rPr>
      <t>3</t>
    </r>
    <r>
      <rPr>
        <sz val="10"/>
        <rFont val="宋体"/>
        <charset val="134"/>
      </rPr>
      <t>、基本养老保险</t>
    </r>
  </si>
  <si>
    <r>
      <rPr>
        <sz val="10"/>
        <rFont val="Arial Narrow"/>
        <charset val="134"/>
      </rPr>
      <t>4</t>
    </r>
    <r>
      <rPr>
        <sz val="10"/>
        <rFont val="宋体"/>
        <charset val="134"/>
      </rPr>
      <t>、补充养老保险</t>
    </r>
  </si>
  <si>
    <r>
      <rPr>
        <sz val="10"/>
        <rFont val="Arial Narrow"/>
        <charset val="134"/>
      </rPr>
      <t>5</t>
    </r>
    <r>
      <rPr>
        <sz val="10"/>
        <rFont val="宋体"/>
        <charset val="134"/>
      </rPr>
      <t>、失业保险</t>
    </r>
  </si>
  <si>
    <r>
      <rPr>
        <sz val="10"/>
        <rFont val="Arial Narrow"/>
        <charset val="134"/>
      </rPr>
      <t>6</t>
    </r>
    <r>
      <rPr>
        <sz val="10"/>
        <rFont val="宋体"/>
        <charset val="134"/>
      </rPr>
      <t>、工伤保险</t>
    </r>
  </si>
  <si>
    <r>
      <rPr>
        <sz val="10"/>
        <rFont val="Arial Narrow"/>
        <charset val="134"/>
      </rPr>
      <t>7</t>
    </r>
    <r>
      <rPr>
        <sz val="10"/>
        <rFont val="宋体"/>
        <charset val="134"/>
      </rPr>
      <t>、生育保险</t>
    </r>
  </si>
  <si>
    <r>
      <rPr>
        <sz val="10"/>
        <rFont val="宋体"/>
        <charset val="134"/>
      </rPr>
      <t>（四）职工住房公积金</t>
    </r>
  </si>
  <si>
    <r>
      <rPr>
        <sz val="10"/>
        <rFont val="宋体"/>
        <charset val="134"/>
      </rPr>
      <t>（五）工会经费</t>
    </r>
  </si>
  <si>
    <r>
      <rPr>
        <sz val="10"/>
        <rFont val="宋体"/>
        <charset val="134"/>
      </rPr>
      <t>（六）职工教育经费</t>
    </r>
  </si>
  <si>
    <r>
      <rPr>
        <sz val="10"/>
        <color indexed="8"/>
        <rFont val="宋体"/>
        <charset val="134"/>
      </rPr>
      <t>（七）其他人员支出</t>
    </r>
  </si>
  <si>
    <r>
      <rPr>
        <b/>
        <sz val="10"/>
        <color indexed="8"/>
        <rFont val="宋体"/>
        <charset val="134"/>
      </rPr>
      <t>二、公用支出</t>
    </r>
  </si>
  <si>
    <t>（一）水费</t>
  </si>
  <si>
    <r>
      <rPr>
        <sz val="10"/>
        <color indexed="8"/>
        <rFont val="宋体"/>
        <charset val="134"/>
      </rPr>
      <t>（二）电费</t>
    </r>
  </si>
  <si>
    <r>
      <rPr>
        <sz val="10"/>
        <color indexed="8"/>
        <rFont val="宋体"/>
        <charset val="134"/>
      </rPr>
      <t>（三）物业管理费</t>
    </r>
  </si>
  <si>
    <r>
      <rPr>
        <sz val="10"/>
        <color indexed="8"/>
        <rFont val="宋体"/>
        <charset val="134"/>
      </rPr>
      <t>（四）垃圾清运费</t>
    </r>
  </si>
  <si>
    <r>
      <rPr>
        <sz val="10"/>
        <color indexed="8"/>
        <rFont val="宋体"/>
        <charset val="134"/>
      </rPr>
      <t>（五）维修（护）费</t>
    </r>
  </si>
  <si>
    <r>
      <rPr>
        <sz val="10"/>
        <color indexed="8"/>
        <rFont val="宋体"/>
        <charset val="134"/>
      </rPr>
      <t>（六）租赁费</t>
    </r>
  </si>
  <si>
    <r>
      <rPr>
        <sz val="10"/>
        <color indexed="8"/>
        <rFont val="宋体"/>
        <charset val="134"/>
      </rPr>
      <t>（七）劳务费</t>
    </r>
  </si>
  <si>
    <r>
      <rPr>
        <sz val="10"/>
        <color indexed="8"/>
        <rFont val="宋体"/>
        <charset val="134"/>
      </rPr>
      <t>（八）低值易耗品</t>
    </r>
  </si>
  <si>
    <r>
      <rPr>
        <sz val="10"/>
        <color indexed="8"/>
        <rFont val="宋体"/>
        <charset val="134"/>
      </rPr>
      <t>（九）其他公用支出</t>
    </r>
  </si>
  <si>
    <t>三、固定资产折旧</t>
  </si>
  <si>
    <t>26=27+28+29</t>
  </si>
  <si>
    <r>
      <rPr>
        <sz val="10"/>
        <rFont val="宋体"/>
        <charset val="134"/>
      </rPr>
      <t>（一）房屋及建筑物</t>
    </r>
  </si>
  <si>
    <r>
      <rPr>
        <sz val="10"/>
        <rFont val="宋体"/>
        <charset val="134"/>
      </rPr>
      <t>（二）一般设备</t>
    </r>
  </si>
  <si>
    <r>
      <rPr>
        <sz val="10"/>
        <rFont val="宋体"/>
        <charset val="134"/>
      </rPr>
      <t>（三）运输设备</t>
    </r>
  </si>
  <si>
    <r>
      <rPr>
        <b/>
        <sz val="10"/>
        <rFont val="宋体"/>
        <charset val="134"/>
      </rPr>
      <t>四、土地成本摊销</t>
    </r>
  </si>
  <si>
    <r>
      <rPr>
        <b/>
        <sz val="10"/>
        <rFont val="宋体"/>
        <charset val="134"/>
      </rPr>
      <t>五、财务费用</t>
    </r>
  </si>
  <si>
    <r>
      <rPr>
        <b/>
        <sz val="10"/>
        <color indexed="8"/>
        <rFont val="宋体"/>
        <charset val="134"/>
      </rPr>
      <t>六、财政补助及社会捐助收入</t>
    </r>
  </si>
  <si>
    <r>
      <rPr>
        <b/>
        <sz val="10"/>
        <rFont val="宋体"/>
        <charset val="134"/>
      </rPr>
      <t>七、住宿总成本</t>
    </r>
  </si>
  <si>
    <t>33=1+16+26+30+31-32</t>
  </si>
  <si>
    <r>
      <rPr>
        <b/>
        <sz val="10"/>
        <rFont val="宋体"/>
        <charset val="134"/>
      </rPr>
      <t>八、住宿学生总人数</t>
    </r>
  </si>
  <si>
    <r>
      <rPr>
        <b/>
        <sz val="10"/>
        <color indexed="8"/>
        <rFont val="宋体"/>
        <charset val="134"/>
      </rPr>
      <t>九、年生均住宿成本（元</t>
    </r>
    <r>
      <rPr>
        <b/>
        <sz val="10"/>
        <color indexed="8"/>
        <rFont val="Arial Narrow"/>
        <charset val="134"/>
      </rPr>
      <t>/</t>
    </r>
    <r>
      <rPr>
        <b/>
        <sz val="10"/>
        <color indexed="8"/>
        <rFont val="宋体"/>
        <charset val="134"/>
      </rPr>
      <t>生</t>
    </r>
    <r>
      <rPr>
        <b/>
        <sz val="10"/>
        <color indexed="8"/>
        <rFont val="Arial Narrow"/>
        <charset val="134"/>
      </rPr>
      <t>.</t>
    </r>
    <r>
      <rPr>
        <b/>
        <sz val="10"/>
        <color indexed="8"/>
        <rFont val="宋体"/>
        <charset val="134"/>
      </rPr>
      <t>年）</t>
    </r>
  </si>
  <si>
    <t>35=33/34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</si>
</sst>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0_ "/>
    <numFmt numFmtId="179" formatCode="#,##0.0"/>
  </numFmts>
  <fonts count="48">
    <font>
      <sz val="12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2"/>
      <name val="宋体"/>
      <charset val="134"/>
      <scheme val="minor"/>
    </font>
    <font>
      <b/>
      <sz val="18"/>
      <color indexed="8"/>
      <name val="黑体"/>
      <charset val="134"/>
    </font>
    <font>
      <sz val="10"/>
      <name val="Arial Narrow"/>
      <charset val="134"/>
    </font>
    <font>
      <b/>
      <sz val="10"/>
      <name val="Arial Narrow"/>
      <charset val="134"/>
    </font>
    <font>
      <sz val="10"/>
      <name val="宋体"/>
      <charset val="134"/>
    </font>
    <font>
      <sz val="10"/>
      <color indexed="8"/>
      <name val="Arial Narrow"/>
      <charset val="134"/>
    </font>
    <font>
      <sz val="10"/>
      <color indexed="8"/>
      <name val="Arial Narrow"/>
      <charset val="0"/>
    </font>
    <font>
      <b/>
      <sz val="10"/>
      <color indexed="8"/>
      <name val="Arial Narrow"/>
      <charset val="134"/>
    </font>
    <font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8"/>
      <color indexed="8"/>
      <name val="宋体"/>
      <charset val="134"/>
      <scheme val="minor"/>
    </font>
    <font>
      <b/>
      <sz val="18"/>
      <name val="宋体"/>
      <charset val="134"/>
    </font>
    <font>
      <sz val="12"/>
      <name val="仿宋"/>
      <charset val="134"/>
    </font>
    <font>
      <sz val="11"/>
      <name val="宋体"/>
      <charset val="134"/>
    </font>
    <font>
      <sz val="11"/>
      <name val="Arial Narrow"/>
      <charset val="134"/>
    </font>
    <font>
      <b/>
      <sz val="11"/>
      <name val="宋体"/>
      <charset val="134"/>
    </font>
    <font>
      <b/>
      <sz val="11"/>
      <name val="Arial Narrow"/>
      <charset val="134"/>
    </font>
    <font>
      <sz val="12"/>
      <color indexed="8"/>
      <name val="仿宋_GB2312"/>
      <charset val="134"/>
    </font>
    <font>
      <sz val="18"/>
      <name val="宋体"/>
      <charset val="134"/>
    </font>
    <font>
      <b/>
      <sz val="12"/>
      <name val="宋体"/>
      <charset val="134"/>
    </font>
    <font>
      <b/>
      <sz val="24"/>
      <name val="宋体"/>
      <charset val="134"/>
    </font>
    <font>
      <sz val="16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134"/>
    </font>
    <font>
      <sz val="10"/>
      <name val="Arial Narrow"/>
      <charset val="0"/>
    </font>
    <font>
      <sz val="10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25" fillId="0" borderId="0" applyFont="0" applyFill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4" borderId="15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8" borderId="16" applyNumberFormat="0" applyFon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8" fillId="12" borderId="19" applyNumberFormat="0" applyAlignment="0" applyProtection="0">
      <alignment vertical="center"/>
    </xf>
    <xf numFmtId="0" fontId="39" fillId="12" borderId="15" applyNumberFormat="0" applyAlignment="0" applyProtection="0">
      <alignment vertical="center"/>
    </xf>
    <xf numFmtId="0" fontId="40" fillId="13" borderId="20" applyNumberForma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130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Border="1"/>
    <xf numFmtId="0" fontId="2" fillId="0" borderId="0" xfId="0" applyFont="1" applyBorder="1"/>
    <xf numFmtId="0" fontId="0" fillId="0" borderId="0" xfId="0" applyBorder="1"/>
    <xf numFmtId="177" fontId="0" fillId="0" borderId="0" xfId="0" applyNumberFormat="1" applyBorder="1"/>
    <xf numFmtId="177" fontId="3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right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horizontal="left" vertical="center" wrapText="1"/>
    </xf>
    <xf numFmtId="176" fontId="6" fillId="0" borderId="7" xfId="0" applyNumberFormat="1" applyFont="1" applyBorder="1" applyAlignment="1" applyProtection="1">
      <alignment horizontal="right" vertical="center" wrapText="1"/>
    </xf>
    <xf numFmtId="0" fontId="7" fillId="0" borderId="7" xfId="0" applyFont="1" applyFill="1" applyBorder="1" applyAlignment="1">
      <alignment horizontal="left" vertical="center" wrapText="1"/>
    </xf>
    <xf numFmtId="176" fontId="5" fillId="0" borderId="7" xfId="0" applyNumberFormat="1" applyFont="1" applyBorder="1" applyAlignment="1" applyProtection="1">
      <alignment horizontal="righ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176" fontId="9" fillId="0" borderId="7" xfId="0" applyNumberFormat="1" applyFont="1" applyFill="1" applyBorder="1" applyAlignment="1">
      <alignment horizontal="right" vertical="center"/>
    </xf>
    <xf numFmtId="176" fontId="8" fillId="2" borderId="7" xfId="0" applyNumberFormat="1" applyFont="1" applyFill="1" applyBorder="1" applyAlignment="1">
      <alignment horizontal="right" vertical="center" wrapText="1"/>
    </xf>
    <xf numFmtId="0" fontId="10" fillId="0" borderId="7" xfId="0" applyFont="1" applyBorder="1" applyAlignment="1">
      <alignment horizontal="left" vertical="center"/>
    </xf>
    <xf numFmtId="176" fontId="10" fillId="2" borderId="7" xfId="0" applyNumberFormat="1" applyFont="1" applyFill="1" applyBorder="1" applyAlignment="1">
      <alignment horizontal="right" vertical="center" wrapText="1"/>
    </xf>
    <xf numFmtId="0" fontId="11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176" fontId="5" fillId="0" borderId="7" xfId="0" applyNumberFormat="1" applyFont="1" applyBorder="1" applyAlignment="1">
      <alignment horizontal="right"/>
    </xf>
    <xf numFmtId="177" fontId="8" fillId="2" borderId="7" xfId="0" applyNumberFormat="1" applyFont="1" applyFill="1" applyBorder="1" applyAlignment="1">
      <alignment horizontal="right" vertical="center" wrapText="1"/>
    </xf>
    <xf numFmtId="0" fontId="12" fillId="0" borderId="7" xfId="0" applyFont="1" applyBorder="1" applyAlignment="1">
      <alignment horizontal="left" vertical="center"/>
    </xf>
    <xf numFmtId="0" fontId="6" fillId="0" borderId="7" xfId="0" applyFont="1" applyBorder="1" applyAlignment="1" applyProtection="1">
      <alignment horizontal="left" vertical="center" wrapText="1"/>
    </xf>
    <xf numFmtId="0" fontId="5" fillId="0" borderId="7" xfId="0" applyFont="1" applyBorder="1" applyAlignment="1" applyProtection="1">
      <alignment vertical="center" wrapText="1"/>
    </xf>
    <xf numFmtId="0" fontId="6" fillId="0" borderId="7" xfId="0" applyFont="1" applyFill="1" applyBorder="1" applyAlignment="1">
      <alignment horizontal="left" vertical="center"/>
    </xf>
    <xf numFmtId="177" fontId="10" fillId="2" borderId="7" xfId="0" applyNumberFormat="1" applyFont="1" applyFill="1" applyBorder="1" applyAlignment="1">
      <alignment horizontal="right" vertical="center" wrapText="1"/>
    </xf>
    <xf numFmtId="177" fontId="13" fillId="0" borderId="0" xfId="0" applyNumberFormat="1" applyFont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vertical="center"/>
      <protection locked="0"/>
    </xf>
    <xf numFmtId="0" fontId="7" fillId="0" borderId="7" xfId="0" applyFont="1" applyBorder="1" applyAlignment="1" applyProtection="1">
      <alignment vertical="center"/>
      <protection locked="0"/>
    </xf>
    <xf numFmtId="177" fontId="8" fillId="2" borderId="7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177" fontId="10" fillId="2" borderId="7" xfId="0" applyNumberFormat="1" applyFont="1" applyFill="1" applyBorder="1" applyAlignment="1">
      <alignment horizontal="center" vertical="center" wrapText="1"/>
    </xf>
    <xf numFmtId="178" fontId="8" fillId="2" borderId="7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wrapText="1"/>
    </xf>
    <xf numFmtId="43" fontId="0" fillId="0" borderId="0" xfId="0" applyNumberFormat="1"/>
    <xf numFmtId="0" fontId="14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15" fillId="0" borderId="0" xfId="0" applyFont="1" applyBorder="1" applyAlignment="1" applyProtection="1">
      <alignment horizontal="left" vertical="center" wrapText="1"/>
    </xf>
    <xf numFmtId="0" fontId="16" fillId="0" borderId="7" xfId="0" applyFont="1" applyBorder="1" applyAlignment="1" applyProtection="1">
      <alignment horizontal="center" vertical="center" wrapText="1"/>
    </xf>
    <xf numFmtId="0" fontId="17" fillId="0" borderId="7" xfId="0" applyFont="1" applyBorder="1" applyAlignment="1" applyProtection="1">
      <alignment horizontal="center" vertical="center" wrapText="1"/>
    </xf>
    <xf numFmtId="0" fontId="17" fillId="0" borderId="7" xfId="0" applyFont="1" applyBorder="1" applyAlignment="1" applyProtection="1">
      <alignment horizontal="left" vertical="center" wrapText="1"/>
    </xf>
    <xf numFmtId="0" fontId="18" fillId="0" borderId="7" xfId="0" applyFont="1" applyBorder="1" applyAlignment="1" applyProtection="1">
      <alignment horizontal="left" vertical="center" wrapText="1"/>
    </xf>
    <xf numFmtId="176" fontId="17" fillId="0" borderId="7" xfId="0" applyNumberFormat="1" applyFont="1" applyBorder="1" applyAlignment="1" applyProtection="1">
      <alignment horizontal="right" vertical="center" wrapText="1"/>
    </xf>
    <xf numFmtId="0" fontId="17" fillId="0" borderId="7" xfId="0" applyFont="1" applyBorder="1" applyAlignment="1" applyProtection="1">
      <alignment horizontal="right" vertical="center" wrapText="1"/>
    </xf>
    <xf numFmtId="0" fontId="16" fillId="0" borderId="7" xfId="0" applyFont="1" applyBorder="1" applyAlignment="1" applyProtection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176" fontId="17" fillId="0" borderId="7" xfId="0" applyNumberFormat="1" applyFont="1" applyBorder="1" applyAlignment="1">
      <alignment horizontal="right" vertical="center" wrapText="1"/>
    </xf>
    <xf numFmtId="0" fontId="17" fillId="0" borderId="7" xfId="0" applyFont="1" applyBorder="1" applyAlignment="1">
      <alignment horizontal="right" vertical="center" wrapText="1"/>
    </xf>
    <xf numFmtId="0" fontId="18" fillId="0" borderId="7" xfId="0" applyFont="1" applyBorder="1" applyAlignment="1" applyProtection="1">
      <alignment vertical="center" wrapText="1"/>
    </xf>
    <xf numFmtId="0" fontId="16" fillId="0" borderId="7" xfId="0" applyFont="1" applyBorder="1" applyAlignment="1" applyProtection="1">
      <alignment vertical="center" wrapText="1"/>
    </xf>
    <xf numFmtId="0" fontId="18" fillId="0" borderId="9" xfId="0" applyFont="1" applyBorder="1" applyAlignment="1" applyProtection="1">
      <alignment horizontal="center" vertical="center" wrapText="1"/>
    </xf>
    <xf numFmtId="0" fontId="17" fillId="0" borderId="9" xfId="0" applyFont="1" applyBorder="1" applyAlignment="1" applyProtection="1">
      <alignment horizontal="left" vertical="center" wrapText="1"/>
    </xf>
    <xf numFmtId="176" fontId="17" fillId="0" borderId="9" xfId="0" applyNumberFormat="1" applyFont="1" applyBorder="1" applyAlignment="1" applyProtection="1">
      <alignment horizontal="right" vertical="center" wrapText="1"/>
    </xf>
    <xf numFmtId="0" fontId="17" fillId="0" borderId="9" xfId="0" applyFont="1" applyBorder="1" applyAlignment="1" applyProtection="1">
      <alignment horizontal="right" vertical="center" wrapText="1"/>
    </xf>
    <xf numFmtId="0" fontId="15" fillId="0" borderId="0" xfId="0" applyFont="1" applyAlignment="1" applyProtection="1">
      <alignment horizontal="center" vertical="center" wrapText="1"/>
    </xf>
    <xf numFmtId="176" fontId="19" fillId="0" borderId="7" xfId="0" applyNumberFormat="1" applyFont="1" applyBorder="1" applyAlignment="1" applyProtection="1">
      <alignment horizontal="right" vertical="center" wrapText="1"/>
    </xf>
    <xf numFmtId="176" fontId="19" fillId="0" borderId="9" xfId="0" applyNumberFormat="1" applyFont="1" applyBorder="1" applyAlignment="1" applyProtection="1">
      <alignment horizontal="right" vertical="center" wrapText="1"/>
    </xf>
    <xf numFmtId="0" fontId="16" fillId="0" borderId="7" xfId="0" applyFont="1" applyFill="1" applyBorder="1" applyAlignment="1" applyProtection="1">
      <alignment horizontal="center" vertical="center" wrapText="1"/>
    </xf>
    <xf numFmtId="0" fontId="17" fillId="0" borderId="7" xfId="0" applyFont="1" applyFill="1" applyBorder="1" applyAlignment="1" applyProtection="1">
      <alignment horizontal="center" vertical="center" wrapText="1"/>
    </xf>
    <xf numFmtId="0" fontId="1" fillId="0" borderId="0" xfId="0" applyFont="1" applyFill="1"/>
    <xf numFmtId="0" fontId="1" fillId="0" borderId="0" xfId="0" applyFont="1" applyAlignment="1"/>
    <xf numFmtId="0" fontId="0" fillId="0" borderId="0" xfId="0" applyAlignment="1"/>
    <xf numFmtId="0" fontId="1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7" xfId="0" applyFont="1" applyBorder="1"/>
    <xf numFmtId="0" fontId="1" fillId="0" borderId="7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right"/>
    </xf>
    <xf numFmtId="0" fontId="20" fillId="0" borderId="6" xfId="0" applyFont="1" applyFill="1" applyBorder="1" applyAlignment="1">
      <alignment vertical="center" wrapText="1"/>
    </xf>
    <xf numFmtId="0" fontId="20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/>
    </xf>
    <xf numFmtId="176" fontId="1" fillId="0" borderId="7" xfId="0" applyNumberFormat="1" applyFont="1" applyFill="1" applyBorder="1" applyAlignment="1">
      <alignment horizontal="right"/>
    </xf>
    <xf numFmtId="0" fontId="1" fillId="0" borderId="7" xfId="0" applyFont="1" applyFill="1" applyBorder="1" applyAlignment="1">
      <alignment horizontal="right" vertical="center"/>
    </xf>
    <xf numFmtId="4" fontId="1" fillId="0" borderId="7" xfId="0" applyNumberFormat="1" applyFont="1" applyFill="1" applyBorder="1" applyAlignment="1">
      <alignment horizontal="right"/>
    </xf>
    <xf numFmtId="0" fontId="1" fillId="0" borderId="7" xfId="0" applyFont="1" applyBorder="1" applyAlignment="1">
      <alignment horizontal="right" vertical="center"/>
    </xf>
    <xf numFmtId="4" fontId="1" fillId="0" borderId="7" xfId="0" applyNumberFormat="1" applyFont="1" applyBorder="1" applyAlignment="1">
      <alignment horizontal="right"/>
    </xf>
    <xf numFmtId="0" fontId="15" fillId="0" borderId="0" xfId="0" applyFont="1"/>
    <xf numFmtId="179" fontId="1" fillId="0" borderId="7" xfId="0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14" fillId="0" borderId="10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/>
    </xf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/>
    <xf numFmtId="0" fontId="1" fillId="0" borderId="11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3" xfId="0" applyFont="1" applyBorder="1" applyAlignment="1"/>
    <xf numFmtId="0" fontId="0" fillId="0" borderId="7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center" vertical="center"/>
    </xf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2" fillId="0" borderId="12" xfId="0" applyFont="1" applyBorder="1" applyAlignment="1"/>
    <xf numFmtId="0" fontId="23" fillId="0" borderId="0" xfId="0" applyFont="1" applyAlignment="1">
      <alignment horizontal="center"/>
    </xf>
    <xf numFmtId="0" fontId="24" fillId="0" borderId="0" xfId="0" applyFont="1" applyAlignment="1"/>
    <xf numFmtId="0" fontId="24" fillId="0" borderId="0" xfId="0" applyFont="1" applyAlignment="1">
      <alignment horizontal="center"/>
    </xf>
    <xf numFmtId="0" fontId="24" fillId="0" borderId="0" xfId="0" applyFont="1" applyBorder="1" applyAlignment="1"/>
    <xf numFmtId="0" fontId="24" fillId="0" borderId="1" xfId="0" applyFont="1" applyBorder="1" applyAlignment="1">
      <alignment horizontal="left"/>
    </xf>
    <xf numFmtId="14" fontId="24" fillId="0" borderId="1" xfId="0" applyNumberFormat="1" applyFont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selection activeCell="J14" sqref="J14"/>
    </sheetView>
  </sheetViews>
  <sheetFormatPr defaultColWidth="9" defaultRowHeight="14.25" outlineLevelCol="7"/>
  <cols>
    <col min="2" max="2" width="16.625" customWidth="1"/>
  </cols>
  <sheetData>
    <row r="1" s="2" customFormat="1" ht="77" customHeight="1" spans="1:8">
      <c r="A1" s="124" t="s">
        <v>0</v>
      </c>
      <c r="B1" s="124"/>
      <c r="C1" s="124"/>
      <c r="D1" s="124"/>
      <c r="E1" s="124"/>
      <c r="F1" s="124"/>
      <c r="G1" s="124"/>
      <c r="H1" s="124"/>
    </row>
    <row r="2" s="2" customFormat="1" ht="18" customHeight="1" spans="1:8">
      <c r="A2" s="125"/>
      <c r="B2" s="125"/>
      <c r="C2" s="125"/>
      <c r="D2" s="125"/>
      <c r="E2" s="125"/>
      <c r="F2" s="125"/>
      <c r="G2" s="125"/>
      <c r="H2" s="125"/>
    </row>
    <row r="3" s="2" customFormat="1" ht="20.25" spans="1:8">
      <c r="A3" s="125"/>
      <c r="B3" s="125"/>
      <c r="C3" s="126" t="s">
        <v>1</v>
      </c>
      <c r="D3" s="126"/>
      <c r="E3" s="126"/>
      <c r="F3" s="126"/>
      <c r="G3" s="125"/>
      <c r="H3" s="125"/>
    </row>
    <row r="4" s="2" customFormat="1" ht="20.25" spans="1:8">
      <c r="A4" s="125"/>
      <c r="B4" s="125"/>
      <c r="C4" s="125"/>
      <c r="D4" s="125"/>
      <c r="E4" s="125"/>
      <c r="F4" s="125"/>
      <c r="G4" s="125"/>
      <c r="H4" s="125"/>
    </row>
    <row r="5" s="2" customFormat="1" ht="20.25" spans="1:8">
      <c r="A5" s="125"/>
      <c r="B5" s="125"/>
      <c r="C5" s="127"/>
      <c r="D5" s="127"/>
      <c r="E5" s="127"/>
      <c r="F5" s="127"/>
      <c r="G5" s="127"/>
      <c r="H5" s="127"/>
    </row>
    <row r="6" s="2" customFormat="1" ht="20.25" spans="1:8">
      <c r="A6" s="125"/>
      <c r="B6" s="125" t="s">
        <v>2</v>
      </c>
      <c r="C6" s="128" t="s">
        <v>3</v>
      </c>
      <c r="D6" s="128"/>
      <c r="E6" s="128"/>
      <c r="F6" s="128"/>
      <c r="G6" s="128"/>
      <c r="H6" s="128"/>
    </row>
    <row r="7" s="2" customFormat="1" ht="20.25" spans="1:8">
      <c r="A7" s="125"/>
      <c r="B7" s="125"/>
      <c r="C7" s="125"/>
      <c r="D7" s="125"/>
      <c r="E7" s="125"/>
      <c r="F7" s="125"/>
      <c r="G7" s="125"/>
      <c r="H7" s="125"/>
    </row>
    <row r="8" s="2" customFormat="1" ht="20.25" spans="1:8">
      <c r="A8" s="125"/>
      <c r="B8" s="125"/>
      <c r="C8" s="125"/>
      <c r="D8" s="125"/>
      <c r="E8" s="125"/>
      <c r="F8" s="125"/>
      <c r="G8" s="125"/>
      <c r="H8" s="125"/>
    </row>
    <row r="9" s="2" customFormat="1" ht="20.25" spans="1:8">
      <c r="A9" s="125"/>
      <c r="B9" s="125" t="s">
        <v>4</v>
      </c>
      <c r="C9" s="128" t="s">
        <v>5</v>
      </c>
      <c r="D9" s="128"/>
      <c r="E9" s="128"/>
      <c r="F9" s="128"/>
      <c r="G9" s="128"/>
      <c r="H9" s="128"/>
    </row>
    <row r="10" s="2" customFormat="1" ht="20.25" spans="1:8">
      <c r="A10" s="125"/>
      <c r="B10" s="125"/>
      <c r="C10" s="125"/>
      <c r="D10" s="125"/>
      <c r="E10" s="125"/>
      <c r="F10" s="125"/>
      <c r="G10" s="125"/>
      <c r="H10" s="125"/>
    </row>
    <row r="11" s="2" customFormat="1" ht="20.25" spans="1:8">
      <c r="A11" s="125"/>
      <c r="B11" s="125"/>
      <c r="C11" s="127"/>
      <c r="D11" s="127"/>
      <c r="E11" s="127"/>
      <c r="F11" s="127"/>
      <c r="G11" s="127"/>
      <c r="H11" s="125"/>
    </row>
    <row r="12" s="2" customFormat="1" ht="20.25" spans="1:8">
      <c r="A12" s="125"/>
      <c r="B12" s="125" t="s">
        <v>6</v>
      </c>
      <c r="C12" s="128" t="s">
        <v>7</v>
      </c>
      <c r="D12" s="128"/>
      <c r="E12" s="128"/>
      <c r="F12" s="128"/>
      <c r="G12" s="128"/>
      <c r="H12" s="128"/>
    </row>
    <row r="13" s="2" customFormat="1" ht="20.25" spans="1:8">
      <c r="A13" s="125"/>
      <c r="B13" s="125"/>
      <c r="C13" s="125"/>
      <c r="D13" s="125"/>
      <c r="E13" s="125"/>
      <c r="F13" s="125"/>
      <c r="G13" s="125"/>
      <c r="H13" s="125"/>
    </row>
    <row r="14" s="2" customFormat="1" ht="20.25" spans="1:8">
      <c r="A14" s="125"/>
      <c r="B14" s="125"/>
      <c r="C14" s="125"/>
      <c r="D14" s="125"/>
      <c r="E14" s="125"/>
      <c r="F14" s="125"/>
      <c r="G14" s="125"/>
      <c r="H14" s="125"/>
    </row>
    <row r="15" s="2" customFormat="1" ht="20.25" spans="1:8">
      <c r="A15" s="125"/>
      <c r="B15" s="125" t="s">
        <v>8</v>
      </c>
      <c r="C15" s="128" t="s">
        <v>9</v>
      </c>
      <c r="D15" s="128"/>
      <c r="E15" s="128"/>
      <c r="F15" s="128"/>
      <c r="G15" s="128"/>
      <c r="H15" s="128"/>
    </row>
    <row r="16" s="2" customFormat="1" ht="20.25" spans="1:8">
      <c r="A16" s="125"/>
      <c r="B16" s="125"/>
      <c r="C16" s="125"/>
      <c r="D16" s="125"/>
      <c r="E16" s="125"/>
      <c r="F16" s="125"/>
      <c r="G16" s="125"/>
      <c r="H16" s="125"/>
    </row>
    <row r="17" s="2" customFormat="1" ht="20.25" spans="1:8">
      <c r="A17" s="125"/>
      <c r="B17" s="125"/>
      <c r="C17" s="125"/>
      <c r="D17" s="125"/>
      <c r="E17" s="125"/>
      <c r="F17" s="125"/>
      <c r="G17" s="125"/>
      <c r="H17" s="125"/>
    </row>
    <row r="18" s="2" customFormat="1" ht="20.25" spans="1:8">
      <c r="A18" s="125"/>
      <c r="B18" s="125" t="s">
        <v>10</v>
      </c>
      <c r="C18" s="128" t="s">
        <v>11</v>
      </c>
      <c r="D18" s="128"/>
      <c r="E18" s="128"/>
      <c r="F18" s="128"/>
      <c r="G18" s="128"/>
      <c r="H18" s="128"/>
    </row>
    <row r="19" s="2" customFormat="1" ht="20.25" spans="1:8">
      <c r="A19" s="125"/>
      <c r="B19" s="125"/>
      <c r="C19" s="125"/>
      <c r="D19" s="125"/>
      <c r="E19" s="125"/>
      <c r="F19" s="125"/>
      <c r="G19" s="125"/>
      <c r="H19" s="125"/>
    </row>
    <row r="20" s="2" customFormat="1" ht="20.25" spans="1:8">
      <c r="A20" s="125"/>
      <c r="B20" s="125"/>
      <c r="C20" s="125"/>
      <c r="D20" s="125"/>
      <c r="E20" s="125"/>
      <c r="F20" s="125"/>
      <c r="G20" s="125"/>
      <c r="H20" s="125"/>
    </row>
    <row r="21" s="2" customFormat="1" ht="20.25" spans="1:8">
      <c r="A21" s="125"/>
      <c r="B21" s="125" t="s">
        <v>12</v>
      </c>
      <c r="C21" s="128">
        <v>15882815599</v>
      </c>
      <c r="D21" s="128"/>
      <c r="E21" s="128"/>
      <c r="F21" s="128"/>
      <c r="G21" s="128"/>
      <c r="H21" s="128"/>
    </row>
    <row r="22" s="2" customFormat="1" ht="20.25" spans="1:8">
      <c r="A22" s="125"/>
      <c r="B22" s="125"/>
      <c r="C22" s="125"/>
      <c r="D22" s="125"/>
      <c r="E22" s="125"/>
      <c r="F22" s="125"/>
      <c r="G22" s="125"/>
      <c r="H22" s="125"/>
    </row>
    <row r="23" s="2" customFormat="1" ht="20.25" spans="1:8">
      <c r="A23" s="125"/>
      <c r="B23" s="125"/>
      <c r="C23" s="125"/>
      <c r="D23" s="125"/>
      <c r="E23" s="125"/>
      <c r="F23" s="125"/>
      <c r="G23" s="125"/>
      <c r="H23" s="125"/>
    </row>
    <row r="24" s="2" customFormat="1" ht="20.25" spans="1:8">
      <c r="A24" s="125"/>
      <c r="B24" s="125" t="s">
        <v>13</v>
      </c>
      <c r="C24" s="129">
        <v>44719</v>
      </c>
      <c r="D24" s="129"/>
      <c r="E24" s="129"/>
      <c r="F24" s="129"/>
      <c r="G24" s="129"/>
      <c r="H24" s="129"/>
    </row>
  </sheetData>
  <mergeCells count="9">
    <mergeCell ref="A1:H1"/>
    <mergeCell ref="C3:F3"/>
    <mergeCell ref="C6:H6"/>
    <mergeCell ref="C9:H9"/>
    <mergeCell ref="C12:H12"/>
    <mergeCell ref="C15:H15"/>
    <mergeCell ref="C18:H18"/>
    <mergeCell ref="C21:H21"/>
    <mergeCell ref="C24:H24"/>
  </mergeCells>
  <pageMargins left="0.75" right="0.75" top="1" bottom="1" header="0.51" footer="0.5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zoomScaleSheetLayoutView="60" workbookViewId="0">
      <selection activeCell="P8" sqref="P8"/>
    </sheetView>
  </sheetViews>
  <sheetFormatPr defaultColWidth="9" defaultRowHeight="14.25"/>
  <cols>
    <col min="1" max="1" width="9.4" customWidth="1"/>
    <col min="2" max="2" width="3.6" customWidth="1"/>
    <col min="3" max="3" width="6.5" customWidth="1"/>
    <col min="4" max="4" width="9.9" customWidth="1"/>
    <col min="5" max="5" width="4.2" hidden="1" customWidth="1"/>
    <col min="6" max="6" width="8.4" customWidth="1"/>
    <col min="7" max="7" width="18" customWidth="1"/>
    <col min="8" max="8" width="5.6" customWidth="1"/>
    <col min="9" max="9" width="10.6" customWidth="1"/>
    <col min="10" max="10" width="8.7" customWidth="1"/>
  </cols>
  <sheetData>
    <row r="1" ht="27" customHeight="1" spans="1:10">
      <c r="A1" s="99" t="s">
        <v>14</v>
      </c>
      <c r="B1" s="99"/>
      <c r="C1" s="99"/>
      <c r="D1" s="99"/>
      <c r="E1" s="99"/>
      <c r="F1" s="99"/>
      <c r="G1" s="99"/>
      <c r="H1" s="99"/>
      <c r="I1" s="99"/>
      <c r="J1" s="99"/>
    </row>
    <row r="2" ht="42" customHeight="1" spans="1:10">
      <c r="A2" s="100" t="s">
        <v>15</v>
      </c>
      <c r="B2" s="101"/>
      <c r="C2" s="101"/>
      <c r="D2" s="101"/>
      <c r="E2" s="101"/>
      <c r="F2" s="101"/>
      <c r="G2" s="101"/>
      <c r="H2" s="101"/>
      <c r="I2" s="101"/>
      <c r="J2" s="119"/>
    </row>
    <row r="3" ht="31" customHeight="1" spans="1:10">
      <c r="A3" s="81" t="s">
        <v>16</v>
      </c>
      <c r="B3" s="81"/>
      <c r="C3" s="81"/>
      <c r="D3" s="81"/>
      <c r="E3" s="81"/>
      <c r="F3" s="81"/>
      <c r="G3" s="81"/>
      <c r="H3" s="81"/>
      <c r="I3" s="81"/>
      <c r="J3" s="81"/>
    </row>
    <row r="4" ht="41" customHeight="1" spans="1:10">
      <c r="A4" s="102" t="s">
        <v>17</v>
      </c>
      <c r="B4" s="103"/>
      <c r="C4" s="104" t="s">
        <v>3</v>
      </c>
      <c r="D4" s="105"/>
      <c r="E4" s="105"/>
      <c r="F4" s="105"/>
      <c r="G4" s="82" t="s">
        <v>18</v>
      </c>
      <c r="H4" s="104" t="s">
        <v>5</v>
      </c>
      <c r="I4" s="105"/>
      <c r="J4" s="120"/>
    </row>
    <row r="5" ht="41" customHeight="1" spans="1:10">
      <c r="A5" s="102" t="s">
        <v>19</v>
      </c>
      <c r="B5" s="103"/>
      <c r="C5" s="104" t="s">
        <v>20</v>
      </c>
      <c r="D5" s="105"/>
      <c r="E5" s="105"/>
      <c r="F5" s="105"/>
      <c r="G5" s="82" t="s">
        <v>21</v>
      </c>
      <c r="H5" s="104" t="s">
        <v>9</v>
      </c>
      <c r="I5" s="105"/>
      <c r="J5" s="120"/>
    </row>
    <row r="6" ht="41" customHeight="1" spans="1:10">
      <c r="A6" s="102" t="s">
        <v>22</v>
      </c>
      <c r="B6" s="103"/>
      <c r="C6" s="104">
        <v>15882815599</v>
      </c>
      <c r="D6" s="105"/>
      <c r="E6" s="105"/>
      <c r="F6" s="105"/>
      <c r="G6" s="82" t="s">
        <v>23</v>
      </c>
      <c r="H6" s="106"/>
      <c r="I6" s="121"/>
      <c r="J6" s="122"/>
    </row>
    <row r="7" ht="41" customHeight="1" spans="1:10">
      <c r="A7" s="102" t="s">
        <v>24</v>
      </c>
      <c r="B7" s="103"/>
      <c r="C7" s="85" t="s">
        <v>7</v>
      </c>
      <c r="D7" s="85"/>
      <c r="E7" s="85"/>
      <c r="F7" s="85"/>
      <c r="G7" s="85"/>
      <c r="H7" s="85"/>
      <c r="I7" s="85"/>
      <c r="J7" s="85"/>
    </row>
    <row r="8" ht="48" customHeight="1" spans="1:10">
      <c r="A8" s="107" t="s">
        <v>25</v>
      </c>
      <c r="B8" s="108"/>
      <c r="C8" s="108"/>
      <c r="D8" s="108"/>
      <c r="E8" s="108"/>
      <c r="F8" s="108"/>
      <c r="G8" s="108"/>
      <c r="H8" s="108"/>
      <c r="I8" s="108"/>
      <c r="J8" s="123"/>
    </row>
    <row r="9" ht="41" customHeight="1" spans="1:10">
      <c r="A9" s="109" t="s">
        <v>26</v>
      </c>
      <c r="B9" s="110" t="s">
        <v>27</v>
      </c>
      <c r="C9" s="111"/>
      <c r="D9" s="109" t="s">
        <v>28</v>
      </c>
      <c r="E9" s="82" t="s">
        <v>29</v>
      </c>
      <c r="F9" s="82"/>
      <c r="G9" s="82"/>
      <c r="H9" s="82"/>
      <c r="I9" s="109" t="s">
        <v>30</v>
      </c>
      <c r="J9" s="109" t="s">
        <v>31</v>
      </c>
    </row>
    <row r="10" ht="61" customHeight="1" spans="1:10">
      <c r="A10" s="109" t="s">
        <v>32</v>
      </c>
      <c r="B10" s="109" t="s">
        <v>33</v>
      </c>
      <c r="C10" s="109"/>
      <c r="D10" s="112">
        <v>10</v>
      </c>
      <c r="E10" s="113" t="s">
        <v>34</v>
      </c>
      <c r="F10" s="113"/>
      <c r="G10" s="113"/>
      <c r="H10" s="113"/>
      <c r="I10" s="82" t="s">
        <v>35</v>
      </c>
      <c r="J10" s="114"/>
    </row>
    <row r="11" ht="53" customHeight="1" spans="1:10">
      <c r="A11" s="109" t="s">
        <v>36</v>
      </c>
      <c r="B11" s="82" t="s">
        <v>33</v>
      </c>
      <c r="C11" s="82"/>
      <c r="D11" s="114">
        <v>10</v>
      </c>
      <c r="E11" s="113" t="s">
        <v>34</v>
      </c>
      <c r="F11" s="113"/>
      <c r="G11" s="113"/>
      <c r="H11" s="113"/>
      <c r="I11" s="82" t="s">
        <v>35</v>
      </c>
      <c r="J11" s="114"/>
    </row>
    <row r="12" ht="52" customHeight="1" spans="1:10">
      <c r="A12" s="109" t="s">
        <v>37</v>
      </c>
      <c r="B12" s="82" t="s">
        <v>38</v>
      </c>
      <c r="C12" s="82"/>
      <c r="D12" s="114">
        <v>10</v>
      </c>
      <c r="E12" s="113" t="s">
        <v>39</v>
      </c>
      <c r="F12" s="113"/>
      <c r="G12" s="113"/>
      <c r="H12" s="113"/>
      <c r="I12" s="82" t="s">
        <v>35</v>
      </c>
      <c r="J12" s="114"/>
    </row>
    <row r="13" ht="41" customHeight="1" spans="1:10">
      <c r="A13" s="114"/>
      <c r="B13" s="114"/>
      <c r="C13" s="114"/>
      <c r="D13" s="114"/>
      <c r="E13" s="82"/>
      <c r="F13" s="82"/>
      <c r="G13" s="82"/>
      <c r="H13" s="82"/>
      <c r="I13" s="114"/>
      <c r="J13" s="114"/>
    </row>
    <row r="14" ht="41" customHeight="1" spans="1:10">
      <c r="A14" s="115"/>
      <c r="B14" s="114"/>
      <c r="C14" s="114"/>
      <c r="D14" s="115"/>
      <c r="E14" s="115"/>
      <c r="F14" s="116"/>
      <c r="G14" s="117"/>
      <c r="H14" s="118"/>
      <c r="I14" s="115"/>
      <c r="J14" s="115"/>
    </row>
    <row r="15" ht="41" customHeight="1" spans="1:10">
      <c r="A15" s="115"/>
      <c r="B15" s="116"/>
      <c r="C15" s="118"/>
      <c r="D15" s="115"/>
      <c r="E15" s="115"/>
      <c r="F15" s="116"/>
      <c r="G15" s="117"/>
      <c r="H15" s="118"/>
      <c r="I15" s="115"/>
      <c r="J15" s="115"/>
    </row>
    <row r="16" ht="41" customHeight="1" spans="1:10">
      <c r="A16" s="115"/>
      <c r="B16" s="116"/>
      <c r="C16" s="118"/>
      <c r="D16" s="115"/>
      <c r="E16" s="115"/>
      <c r="F16" s="116"/>
      <c r="G16" s="117"/>
      <c r="H16" s="118"/>
      <c r="I16" s="115"/>
      <c r="J16" s="115"/>
    </row>
    <row r="17" ht="41" customHeight="1" spans="1:10">
      <c r="A17" s="115"/>
      <c r="B17" s="116"/>
      <c r="C17" s="118"/>
      <c r="D17" s="115"/>
      <c r="E17" s="115"/>
      <c r="F17" s="116"/>
      <c r="G17" s="117"/>
      <c r="H17" s="118"/>
      <c r="I17" s="115"/>
      <c r="J17" s="115"/>
    </row>
  </sheetData>
  <mergeCells count="33">
    <mergeCell ref="A1:J1"/>
    <mergeCell ref="A2:J2"/>
    <mergeCell ref="A3:J3"/>
    <mergeCell ref="A4:B4"/>
    <mergeCell ref="C4:F4"/>
    <mergeCell ref="H4:J4"/>
    <mergeCell ref="A5:B5"/>
    <mergeCell ref="C5:F5"/>
    <mergeCell ref="H5:J5"/>
    <mergeCell ref="A6:B6"/>
    <mergeCell ref="C6:F6"/>
    <mergeCell ref="H6:J6"/>
    <mergeCell ref="A7:B7"/>
    <mergeCell ref="C7:J7"/>
    <mergeCell ref="A8:J8"/>
    <mergeCell ref="B9:C9"/>
    <mergeCell ref="E9:H9"/>
    <mergeCell ref="B10:C10"/>
    <mergeCell ref="E10:H10"/>
    <mergeCell ref="B11:C11"/>
    <mergeCell ref="E11:H11"/>
    <mergeCell ref="B12:C12"/>
    <mergeCell ref="E12:H12"/>
    <mergeCell ref="B13:C13"/>
    <mergeCell ref="E13:H13"/>
    <mergeCell ref="B14:C14"/>
    <mergeCell ref="F14:H14"/>
    <mergeCell ref="B15:C15"/>
    <mergeCell ref="F15:H15"/>
    <mergeCell ref="B16:C16"/>
    <mergeCell ref="F16:H16"/>
    <mergeCell ref="B17:C17"/>
    <mergeCell ref="F17:H17"/>
  </mergeCells>
  <pageMargins left="0.75" right="0.75" top="0.71" bottom="0.63" header="0.24" footer="0.51"/>
  <pageSetup paperSize="9" orientation="portrait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zoomScaleSheetLayoutView="60" workbookViewId="0">
      <selection activeCell="P12" sqref="P12"/>
    </sheetView>
  </sheetViews>
  <sheetFormatPr defaultColWidth="9" defaultRowHeight="14.25"/>
  <cols>
    <col min="1" max="1" width="31" customWidth="1"/>
    <col min="2" max="2" width="14.625" customWidth="1"/>
    <col min="3" max="3" width="13" customWidth="1"/>
    <col min="4" max="5" width="13" hidden="1" customWidth="1"/>
    <col min="6" max="6" width="13" customWidth="1"/>
    <col min="7" max="7" width="13" hidden="1" customWidth="1"/>
    <col min="8" max="8" width="13.7" hidden="1" customWidth="1"/>
    <col min="9" max="9" width="15"/>
    <col min="10" max="10" width="11.6" hidden="1" customWidth="1"/>
    <col min="11" max="11" width="13.9" hidden="1" customWidth="1"/>
  </cols>
  <sheetData>
    <row r="1" ht="20.25" customHeight="1" spans="1:7">
      <c r="A1" s="78" t="s">
        <v>40</v>
      </c>
      <c r="B1" s="78"/>
      <c r="C1" s="79"/>
      <c r="D1" s="79"/>
      <c r="E1" s="79"/>
      <c r="F1" s="79"/>
      <c r="G1" s="79"/>
    </row>
    <row r="2" ht="36" customHeight="1" spans="1:9">
      <c r="A2" s="80" t="s">
        <v>15</v>
      </c>
      <c r="B2" s="80"/>
      <c r="C2" s="80"/>
      <c r="D2" s="80"/>
      <c r="E2" s="80"/>
      <c r="F2" s="80"/>
      <c r="G2" s="80"/>
      <c r="H2" s="80"/>
      <c r="I2" s="80"/>
    </row>
    <row r="3" ht="33.75" customHeight="1" spans="1:10">
      <c r="A3" s="81" t="s">
        <v>16</v>
      </c>
      <c r="B3" s="81"/>
      <c r="C3" s="81"/>
      <c r="D3" s="81"/>
      <c r="E3" s="81"/>
      <c r="F3" s="81"/>
      <c r="G3" s="81"/>
      <c r="H3" s="81"/>
      <c r="I3" s="81"/>
      <c r="J3" s="81"/>
    </row>
    <row r="4" s="2" customFormat="1" ht="34" customHeight="1" spans="1:11">
      <c r="A4" s="82" t="s">
        <v>41</v>
      </c>
      <c r="B4" s="82" t="s">
        <v>42</v>
      </c>
      <c r="C4" s="82" t="s">
        <v>43</v>
      </c>
      <c r="D4" s="82" t="s">
        <v>44</v>
      </c>
      <c r="E4" s="82" t="s">
        <v>45</v>
      </c>
      <c r="F4" s="83" t="s">
        <v>46</v>
      </c>
      <c r="G4" s="83" t="s">
        <v>44</v>
      </c>
      <c r="H4" s="83" t="s">
        <v>47</v>
      </c>
      <c r="I4" s="83" t="s">
        <v>48</v>
      </c>
      <c r="J4" s="83" t="s">
        <v>44</v>
      </c>
      <c r="K4" s="83" t="s">
        <v>49</v>
      </c>
    </row>
    <row r="5" s="1" customFormat="1" ht="27" customHeight="1" spans="1:11">
      <c r="A5" s="84" t="s">
        <v>50</v>
      </c>
      <c r="B5" s="85">
        <v>1</v>
      </c>
      <c r="C5" s="85"/>
      <c r="D5" s="85"/>
      <c r="E5" s="85"/>
      <c r="F5" s="86"/>
      <c r="G5" s="86"/>
      <c r="H5" s="86"/>
      <c r="I5" s="86"/>
      <c r="J5" s="86"/>
      <c r="K5" s="86"/>
    </row>
    <row r="6" s="77" customFormat="1" ht="27" customHeight="1" spans="1:11">
      <c r="A6" s="87" t="s">
        <v>51</v>
      </c>
      <c r="B6" s="87">
        <v>2</v>
      </c>
      <c r="C6" s="88">
        <v>5663</v>
      </c>
      <c r="D6" s="88"/>
      <c r="E6" s="88"/>
      <c r="F6" s="88">
        <v>5431</v>
      </c>
      <c r="G6" s="88"/>
      <c r="H6" s="88"/>
      <c r="I6" s="88">
        <v>5507</v>
      </c>
      <c r="J6" s="88"/>
      <c r="K6" s="88">
        <v>1626</v>
      </c>
    </row>
    <row r="7" s="77" customFormat="1" ht="27" customHeight="1" spans="1:11">
      <c r="A7" s="89" t="s">
        <v>52</v>
      </c>
      <c r="B7" s="87">
        <v>3</v>
      </c>
      <c r="C7" s="88">
        <v>5298</v>
      </c>
      <c r="D7" s="88"/>
      <c r="E7" s="88"/>
      <c r="F7" s="88">
        <v>4530</v>
      </c>
      <c r="G7" s="88"/>
      <c r="H7" s="88"/>
      <c r="I7" s="88">
        <v>4800</v>
      </c>
      <c r="J7" s="88"/>
      <c r="K7" s="88">
        <v>1533</v>
      </c>
    </row>
    <row r="8" s="77" customFormat="1" ht="27" customHeight="1" spans="1:11">
      <c r="A8" s="89" t="s">
        <v>53</v>
      </c>
      <c r="B8" s="87">
        <v>4</v>
      </c>
      <c r="C8" s="88">
        <v>476.82</v>
      </c>
      <c r="D8" s="88"/>
      <c r="E8" s="88"/>
      <c r="F8" s="88">
        <v>407.74</v>
      </c>
      <c r="G8" s="88"/>
      <c r="H8" s="88"/>
      <c r="I8" s="88">
        <v>431.96</v>
      </c>
      <c r="J8" s="88"/>
      <c r="K8" s="88">
        <v>199.264</v>
      </c>
    </row>
    <row r="9" s="77" customFormat="1" ht="27" customHeight="1" spans="1:11">
      <c r="A9" s="90" t="s">
        <v>54</v>
      </c>
      <c r="B9" s="87" t="s">
        <v>55</v>
      </c>
      <c r="C9" s="88">
        <f>C10+C11</f>
        <v>147</v>
      </c>
      <c r="D9" s="88">
        <f t="shared" ref="D9:I9" si="0">D10+D11</f>
        <v>0</v>
      </c>
      <c r="E9" s="88">
        <f t="shared" si="0"/>
        <v>0</v>
      </c>
      <c r="F9" s="88">
        <f t="shared" si="0"/>
        <v>153</v>
      </c>
      <c r="G9" s="88">
        <f t="shared" si="0"/>
        <v>0</v>
      </c>
      <c r="H9" s="88">
        <f t="shared" si="0"/>
        <v>0</v>
      </c>
      <c r="I9" s="88">
        <f t="shared" si="0"/>
        <v>154</v>
      </c>
      <c r="J9" s="88"/>
      <c r="K9" s="88">
        <v>21</v>
      </c>
    </row>
    <row r="10" s="77" customFormat="1" ht="27" customHeight="1" spans="1:11">
      <c r="A10" s="90" t="s">
        <v>56</v>
      </c>
      <c r="B10" s="87">
        <v>6</v>
      </c>
      <c r="C10" s="88">
        <v>26</v>
      </c>
      <c r="D10" s="88"/>
      <c r="E10" s="88"/>
      <c r="F10" s="88">
        <v>28</v>
      </c>
      <c r="G10" s="88"/>
      <c r="H10" s="88"/>
      <c r="I10" s="88">
        <v>28</v>
      </c>
      <c r="J10" s="88"/>
      <c r="K10" s="88">
        <v>21</v>
      </c>
    </row>
    <row r="11" s="77" customFormat="1" ht="27" customHeight="1" spans="1:11">
      <c r="A11" s="90" t="s">
        <v>57</v>
      </c>
      <c r="B11" s="87">
        <v>7</v>
      </c>
      <c r="C11" s="88">
        <v>121</v>
      </c>
      <c r="D11" s="88"/>
      <c r="E11" s="88"/>
      <c r="F11" s="88">
        <v>125</v>
      </c>
      <c r="G11" s="88"/>
      <c r="H11" s="88"/>
      <c r="I11" s="88">
        <v>126</v>
      </c>
      <c r="J11" s="88"/>
      <c r="K11" s="88"/>
    </row>
    <row r="12" s="77" customFormat="1" ht="27" customHeight="1" spans="1:11">
      <c r="A12" s="91" t="s">
        <v>58</v>
      </c>
      <c r="B12" s="87" t="s">
        <v>59</v>
      </c>
      <c r="C12" s="88">
        <f>C13+C18+C22</f>
        <v>5863.61</v>
      </c>
      <c r="D12" s="88"/>
      <c r="E12" s="88"/>
      <c r="F12" s="88">
        <f>F13+F18+F22</f>
        <v>5863.61</v>
      </c>
      <c r="G12" s="88"/>
      <c r="H12" s="92"/>
      <c r="I12" s="88">
        <f>I13+I18+I22</f>
        <v>5863.61</v>
      </c>
      <c r="J12" s="88"/>
      <c r="K12" s="92">
        <f>K18+K22</f>
        <v>470.19</v>
      </c>
    </row>
    <row r="13" s="77" customFormat="1" ht="27" customHeight="1" spans="1:11">
      <c r="A13" s="87" t="s">
        <v>60</v>
      </c>
      <c r="B13" s="87" t="s">
        <v>61</v>
      </c>
      <c r="C13" s="93">
        <v>5497.23</v>
      </c>
      <c r="D13" s="88"/>
      <c r="E13" s="93"/>
      <c r="F13" s="88">
        <v>5497.23</v>
      </c>
      <c r="G13" s="88"/>
      <c r="H13" s="88"/>
      <c r="I13" s="88">
        <v>5497.23</v>
      </c>
      <c r="J13" s="88"/>
      <c r="K13" s="88"/>
    </row>
    <row r="14" s="77" customFormat="1" ht="27" customHeight="1" spans="1:11">
      <c r="A14" s="87" t="s">
        <v>62</v>
      </c>
      <c r="B14" s="87">
        <v>10</v>
      </c>
      <c r="C14" s="93">
        <v>5497.23</v>
      </c>
      <c r="D14" s="88"/>
      <c r="E14" s="93"/>
      <c r="F14" s="88">
        <v>5497.23</v>
      </c>
      <c r="G14" s="88"/>
      <c r="H14" s="88"/>
      <c r="I14" s="88">
        <v>5497.23</v>
      </c>
      <c r="J14" s="88"/>
      <c r="K14" s="88"/>
    </row>
    <row r="15" s="77" customFormat="1" ht="27" customHeight="1" spans="1:11">
      <c r="A15" s="87" t="s">
        <v>63</v>
      </c>
      <c r="B15" s="87">
        <v>11</v>
      </c>
      <c r="C15" s="93"/>
      <c r="D15" s="88"/>
      <c r="E15" s="93"/>
      <c r="F15" s="88"/>
      <c r="G15" s="88"/>
      <c r="H15" s="88"/>
      <c r="I15" s="88"/>
      <c r="J15" s="88"/>
      <c r="K15" s="88"/>
    </row>
    <row r="16" s="77" customFormat="1" ht="27" customHeight="1" spans="1:11">
      <c r="A16" s="87" t="s">
        <v>64</v>
      </c>
      <c r="B16" s="87">
        <v>12</v>
      </c>
      <c r="C16" s="93"/>
      <c r="D16" s="88"/>
      <c r="E16" s="93"/>
      <c r="F16" s="88"/>
      <c r="G16" s="88"/>
      <c r="H16" s="88"/>
      <c r="I16" s="88"/>
      <c r="J16" s="88"/>
      <c r="K16" s="88"/>
    </row>
    <row r="17" s="77" customFormat="1" ht="27" customHeight="1" spans="1:11">
      <c r="A17" s="87" t="s">
        <v>65</v>
      </c>
      <c r="B17" s="87">
        <v>13</v>
      </c>
      <c r="C17" s="93"/>
      <c r="D17" s="88"/>
      <c r="E17" s="93"/>
      <c r="F17" s="88"/>
      <c r="G17" s="88"/>
      <c r="H17" s="88"/>
      <c r="I17" s="88"/>
      <c r="J17" s="88"/>
      <c r="K17" s="88"/>
    </row>
    <row r="18" s="77" customFormat="1" ht="27" customHeight="1" spans="1:11">
      <c r="A18" s="87" t="s">
        <v>66</v>
      </c>
      <c r="B18" s="87" t="s">
        <v>67</v>
      </c>
      <c r="C18" s="93">
        <v>248.03</v>
      </c>
      <c r="D18" s="93"/>
      <c r="E18" s="93"/>
      <c r="F18" s="93">
        <v>248.03</v>
      </c>
      <c r="G18" s="93"/>
      <c r="H18" s="93"/>
      <c r="I18" s="93">
        <v>248.03</v>
      </c>
      <c r="J18" s="88"/>
      <c r="K18" s="94">
        <f>K19+K20</f>
        <v>353.99</v>
      </c>
    </row>
    <row r="19" s="77" customFormat="1" ht="27" customHeight="1" spans="1:11">
      <c r="A19" s="87" t="s">
        <v>68</v>
      </c>
      <c r="B19" s="87">
        <v>15</v>
      </c>
      <c r="C19" s="93"/>
      <c r="D19" s="88"/>
      <c r="E19" s="93"/>
      <c r="F19" s="94"/>
      <c r="G19" s="88"/>
      <c r="H19" s="94"/>
      <c r="I19" s="94"/>
      <c r="J19" s="88"/>
      <c r="K19" s="94">
        <v>327.39</v>
      </c>
    </row>
    <row r="20" s="77" customFormat="1" ht="27" customHeight="1" spans="1:11">
      <c r="A20" s="87" t="s">
        <v>69</v>
      </c>
      <c r="B20" s="87">
        <v>16</v>
      </c>
      <c r="C20" s="93">
        <v>248.03</v>
      </c>
      <c r="D20" s="88"/>
      <c r="E20" s="93"/>
      <c r="F20" s="93">
        <v>248.03</v>
      </c>
      <c r="G20" s="93"/>
      <c r="H20" s="93"/>
      <c r="I20" s="93">
        <v>248.03</v>
      </c>
      <c r="J20" s="88"/>
      <c r="K20" s="98">
        <v>26.6</v>
      </c>
    </row>
    <row r="21" s="77" customFormat="1" ht="27" customHeight="1" spans="1:11">
      <c r="A21" s="87" t="s">
        <v>70</v>
      </c>
      <c r="B21" s="87">
        <v>17</v>
      </c>
      <c r="C21" s="93"/>
      <c r="D21" s="88"/>
      <c r="E21" s="93"/>
      <c r="F21" s="94"/>
      <c r="G21" s="88"/>
      <c r="H21" s="94"/>
      <c r="I21" s="94"/>
      <c r="J21" s="88"/>
      <c r="K21" s="94"/>
    </row>
    <row r="22" s="77" customFormat="1" ht="27" customHeight="1" spans="1:11">
      <c r="A22" s="87" t="s">
        <v>71</v>
      </c>
      <c r="B22" s="87">
        <v>18</v>
      </c>
      <c r="C22" s="88">
        <v>118.35</v>
      </c>
      <c r="D22" s="88"/>
      <c r="E22" s="88"/>
      <c r="F22" s="88">
        <v>118.35</v>
      </c>
      <c r="G22" s="88"/>
      <c r="H22" s="88"/>
      <c r="I22" s="88">
        <v>118.35</v>
      </c>
      <c r="J22" s="88"/>
      <c r="K22" s="98">
        <v>116.2</v>
      </c>
    </row>
    <row r="23" s="1" customFormat="1" ht="27" customHeight="1" spans="1:11">
      <c r="A23" s="84" t="s">
        <v>72</v>
      </c>
      <c r="B23" s="85">
        <v>19</v>
      </c>
      <c r="C23" s="95"/>
      <c r="D23" s="95"/>
      <c r="E23" s="95"/>
      <c r="F23" s="96"/>
      <c r="G23" s="96"/>
      <c r="H23" s="96"/>
      <c r="I23" s="96"/>
      <c r="J23" s="96"/>
      <c r="K23" s="96"/>
    </row>
    <row r="24" spans="1:8">
      <c r="A24" s="97"/>
      <c r="B24" s="97"/>
      <c r="C24" s="97"/>
      <c r="D24" s="97"/>
      <c r="E24" s="97"/>
      <c r="F24" s="97"/>
      <c r="G24" s="97"/>
      <c r="H24" s="97"/>
    </row>
    <row r="25" spans="1:8">
      <c r="A25" s="97"/>
      <c r="B25" s="97"/>
      <c r="C25" s="97"/>
      <c r="D25" s="97"/>
      <c r="E25" s="97"/>
      <c r="F25" s="97"/>
      <c r="G25" s="97"/>
      <c r="H25" s="97"/>
    </row>
    <row r="26" spans="1:8">
      <c r="A26" s="97"/>
      <c r="B26" s="97"/>
      <c r="C26" s="97"/>
      <c r="D26" s="97"/>
      <c r="E26" s="97"/>
      <c r="F26" s="97"/>
      <c r="G26" s="97"/>
      <c r="H26" s="97"/>
    </row>
  </sheetData>
  <mergeCells count="3">
    <mergeCell ref="A1:B1"/>
    <mergeCell ref="A2:I2"/>
    <mergeCell ref="A3:J3"/>
  </mergeCells>
  <pageMargins left="0.67" right="0.2" top="1" bottom="1" header="0.5" footer="0.5"/>
  <pageSetup paperSize="9" orientation="portrait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7"/>
  <sheetViews>
    <sheetView topLeftCell="A7" workbookViewId="0">
      <selection activeCell="F14" sqref="F14"/>
    </sheetView>
  </sheetViews>
  <sheetFormatPr defaultColWidth="9" defaultRowHeight="14.25"/>
  <cols>
    <col min="1" max="1" width="18.625" customWidth="1"/>
    <col min="2" max="2" width="12" customWidth="1"/>
    <col min="3" max="3" width="11.5" customWidth="1"/>
    <col min="4" max="4" width="6.375" customWidth="1"/>
    <col min="5" max="5" width="6.375" style="51" customWidth="1"/>
    <col min="6" max="6" width="10.5" customWidth="1"/>
    <col min="7" max="7" width="11" customWidth="1"/>
    <col min="8" max="8" width="6.625" customWidth="1"/>
    <col min="9" max="9" width="13.25" customWidth="1"/>
    <col min="10" max="10" width="11.375" customWidth="1"/>
    <col min="11" max="11" width="11.625" customWidth="1"/>
    <col min="12" max="12" width="9" customWidth="1"/>
    <col min="13" max="13" width="12.125" customWidth="1"/>
    <col min="14" max="14" width="10" customWidth="1"/>
    <col min="15" max="15" width="10.25" hidden="1" customWidth="1"/>
    <col min="16" max="16" width="9" hidden="1" customWidth="1"/>
    <col min="17" max="17" width="12.625"/>
  </cols>
  <sheetData>
    <row r="1" ht="19" customHeight="1" spans="1:1">
      <c r="A1" s="1" t="s">
        <v>73</v>
      </c>
    </row>
    <row r="2" s="48" customFormat="1" ht="35" customHeight="1" spans="1:17">
      <c r="A2" s="52" t="s">
        <v>74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</row>
    <row r="3" s="48" customFormat="1" ht="35" customHeight="1" spans="1:17">
      <c r="A3" s="53" t="s">
        <v>75</v>
      </c>
      <c r="B3" s="53"/>
      <c r="C3" s="53"/>
      <c r="D3" s="54"/>
      <c r="E3" s="54"/>
      <c r="F3" s="54"/>
      <c r="G3" s="54"/>
      <c r="H3" s="54"/>
      <c r="I3" s="54"/>
      <c r="J3" s="54"/>
      <c r="K3" s="54"/>
      <c r="L3" s="54"/>
      <c r="M3" s="54"/>
      <c r="N3" s="72" t="s">
        <v>76</v>
      </c>
      <c r="O3" s="72"/>
      <c r="P3" s="72"/>
      <c r="Q3" s="72"/>
    </row>
    <row r="4" s="49" customFormat="1" ht="35" customHeight="1" spans="1:17">
      <c r="A4" s="55" t="s">
        <v>77</v>
      </c>
      <c r="B4" s="55" t="s">
        <v>42</v>
      </c>
      <c r="C4" s="56" t="s">
        <v>78</v>
      </c>
      <c r="D4" s="56"/>
      <c r="E4" s="56"/>
      <c r="F4" s="56"/>
      <c r="G4" s="56"/>
      <c r="H4" s="56"/>
      <c r="I4" s="56" t="s">
        <v>79</v>
      </c>
      <c r="J4" s="56"/>
      <c r="K4" s="56"/>
      <c r="L4" s="56"/>
      <c r="M4" s="56" t="s">
        <v>80</v>
      </c>
      <c r="N4" s="56"/>
      <c r="O4" s="56"/>
      <c r="P4" s="56"/>
      <c r="Q4" s="75" t="s">
        <v>81</v>
      </c>
    </row>
    <row r="5" s="49" customFormat="1" ht="35" customHeight="1" spans="1:17">
      <c r="A5" s="57"/>
      <c r="B5" s="56"/>
      <c r="C5" s="55" t="s">
        <v>82</v>
      </c>
      <c r="D5" s="55" t="s">
        <v>83</v>
      </c>
      <c r="E5" s="55" t="s">
        <v>84</v>
      </c>
      <c r="F5" s="55" t="s">
        <v>85</v>
      </c>
      <c r="G5" s="55" t="s">
        <v>86</v>
      </c>
      <c r="H5" s="55" t="s">
        <v>87</v>
      </c>
      <c r="I5" s="55" t="s">
        <v>82</v>
      </c>
      <c r="J5" s="55" t="s">
        <v>85</v>
      </c>
      <c r="K5" s="55" t="s">
        <v>86</v>
      </c>
      <c r="L5" s="55" t="s">
        <v>87</v>
      </c>
      <c r="M5" s="55" t="s">
        <v>82</v>
      </c>
      <c r="N5" s="55" t="s">
        <v>85</v>
      </c>
      <c r="O5" s="55" t="s">
        <v>86</v>
      </c>
      <c r="P5" s="55" t="s">
        <v>87</v>
      </c>
      <c r="Q5" s="76"/>
    </row>
    <row r="6" s="50" customFormat="1" ht="35" customHeight="1" spans="1:17">
      <c r="A6" s="58" t="s">
        <v>88</v>
      </c>
      <c r="B6" s="57" t="s">
        <v>89</v>
      </c>
      <c r="C6" s="59">
        <f>C7</f>
        <v>54972301.9</v>
      </c>
      <c r="D6" s="60">
        <v>50</v>
      </c>
      <c r="E6" s="60"/>
      <c r="F6" s="59">
        <f>F7</f>
        <v>1099446</v>
      </c>
      <c r="G6" s="59"/>
      <c r="H6" s="59"/>
      <c r="I6" s="59">
        <v>54972301.9</v>
      </c>
      <c r="J6" s="59">
        <f>J7</f>
        <v>1099446</v>
      </c>
      <c r="K6" s="59"/>
      <c r="L6" s="59"/>
      <c r="M6" s="59">
        <v>54972301.9</v>
      </c>
      <c r="N6" s="59">
        <f>N7</f>
        <v>1099446</v>
      </c>
      <c r="O6" s="59"/>
      <c r="P6" s="73"/>
      <c r="Q6" s="59">
        <f>(F6+J6+N6)/3</f>
        <v>1099446</v>
      </c>
    </row>
    <row r="7" s="50" customFormat="1" ht="35" customHeight="1" spans="1:17">
      <c r="A7" s="61" t="s">
        <v>90</v>
      </c>
      <c r="B7" s="57">
        <v>2</v>
      </c>
      <c r="C7" s="59">
        <v>54972301.9</v>
      </c>
      <c r="D7" s="60">
        <v>50</v>
      </c>
      <c r="E7" s="60"/>
      <c r="F7" s="59">
        <f>91620.5*12</f>
        <v>1099446</v>
      </c>
      <c r="G7" s="59"/>
      <c r="H7" s="59"/>
      <c r="I7" s="59">
        <v>54972301.9</v>
      </c>
      <c r="J7" s="59">
        <f>91620.5*12</f>
        <v>1099446</v>
      </c>
      <c r="K7" s="59"/>
      <c r="L7" s="59"/>
      <c r="M7" s="59">
        <v>54972301.9</v>
      </c>
      <c r="N7" s="59">
        <f>91620.5*12</f>
        <v>1099446</v>
      </c>
      <c r="O7" s="59"/>
      <c r="P7" s="73"/>
      <c r="Q7" s="59">
        <f>(F7+J7+N7)/3</f>
        <v>1099446</v>
      </c>
    </row>
    <row r="8" s="50" customFormat="1" ht="35" customHeight="1" spans="1:17">
      <c r="A8" s="62" t="s">
        <v>91</v>
      </c>
      <c r="B8" s="63">
        <v>3</v>
      </c>
      <c r="C8" s="64"/>
      <c r="D8" s="65"/>
      <c r="E8" s="65"/>
      <c r="F8" s="64"/>
      <c r="G8" s="64"/>
      <c r="H8" s="64"/>
      <c r="I8" s="64"/>
      <c r="J8" s="64"/>
      <c r="K8" s="64"/>
      <c r="L8" s="64"/>
      <c r="M8" s="64"/>
      <c r="N8" s="64"/>
      <c r="O8" s="64"/>
      <c r="P8" s="73"/>
      <c r="Q8" s="73"/>
    </row>
    <row r="9" s="50" customFormat="1" ht="35" customHeight="1" spans="1:17">
      <c r="A9" s="62" t="s">
        <v>92</v>
      </c>
      <c r="B9" s="57">
        <v>4</v>
      </c>
      <c r="C9" s="64"/>
      <c r="D9" s="65"/>
      <c r="E9" s="65"/>
      <c r="F9" s="64"/>
      <c r="G9" s="64"/>
      <c r="H9" s="64"/>
      <c r="I9" s="64"/>
      <c r="J9" s="64"/>
      <c r="K9" s="64"/>
      <c r="L9" s="64"/>
      <c r="M9" s="64"/>
      <c r="N9" s="64"/>
      <c r="O9" s="64"/>
      <c r="P9" s="73"/>
      <c r="Q9" s="73"/>
    </row>
    <row r="10" s="50" customFormat="1" ht="35" customHeight="1" spans="1:17">
      <c r="A10" s="62" t="s">
        <v>93</v>
      </c>
      <c r="B10" s="57">
        <v>5</v>
      </c>
      <c r="C10" s="64"/>
      <c r="D10" s="65"/>
      <c r="E10" s="65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73"/>
      <c r="Q10" s="73"/>
    </row>
    <row r="11" s="50" customFormat="1" ht="35" customHeight="1" spans="1:17">
      <c r="A11" s="62" t="s">
        <v>94</v>
      </c>
      <c r="B11" s="57">
        <v>6</v>
      </c>
      <c r="C11" s="64"/>
      <c r="D11" s="65"/>
      <c r="E11" s="65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73"/>
      <c r="Q11" s="73"/>
    </row>
    <row r="12" s="50" customFormat="1" ht="35" customHeight="1" spans="1:17">
      <c r="A12" s="66" t="s">
        <v>95</v>
      </c>
      <c r="B12" s="63" t="s">
        <v>96</v>
      </c>
      <c r="C12" s="59">
        <f>C14+C15</f>
        <v>3663738</v>
      </c>
      <c r="D12" s="60"/>
      <c r="E12" s="60"/>
      <c r="F12" s="59">
        <f t="shared" ref="F12:J12" si="0">F14+F15</f>
        <v>520105.2</v>
      </c>
      <c r="G12" s="59"/>
      <c r="H12" s="59"/>
      <c r="I12" s="59">
        <f t="shared" si="0"/>
        <v>3663738</v>
      </c>
      <c r="J12" s="59">
        <f t="shared" si="0"/>
        <v>520105.2</v>
      </c>
      <c r="K12" s="59"/>
      <c r="L12" s="59"/>
      <c r="M12" s="59">
        <f t="shared" ref="M12:Q12" si="1">M14+M15</f>
        <v>3663738</v>
      </c>
      <c r="N12" s="59">
        <f t="shared" si="1"/>
        <v>520105.2</v>
      </c>
      <c r="O12" s="59"/>
      <c r="P12" s="73"/>
      <c r="Q12" s="59">
        <f t="shared" ref="Q12:Q15" si="2">(F12+J12+N12)/3</f>
        <v>520105.2</v>
      </c>
    </row>
    <row r="13" s="50" customFormat="1" ht="35" customHeight="1" spans="1:17">
      <c r="A13" s="67" t="s">
        <v>97</v>
      </c>
      <c r="B13" s="57">
        <v>8</v>
      </c>
      <c r="C13" s="59"/>
      <c r="D13" s="60"/>
      <c r="E13" s="60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73"/>
      <c r="Q13" s="59"/>
    </row>
    <row r="14" s="50" customFormat="1" ht="35" customHeight="1" spans="1:17">
      <c r="A14" s="67" t="s">
        <v>98</v>
      </c>
      <c r="B14" s="57">
        <v>9</v>
      </c>
      <c r="C14" s="59">
        <v>2480280</v>
      </c>
      <c r="D14" s="60">
        <v>6</v>
      </c>
      <c r="E14" s="60"/>
      <c r="F14" s="59">
        <f>36366.92*12</f>
        <v>436403.04</v>
      </c>
      <c r="G14" s="59"/>
      <c r="H14" s="59"/>
      <c r="I14" s="59">
        <v>2480280</v>
      </c>
      <c r="J14" s="59">
        <f>36366.92*12</f>
        <v>436403.04</v>
      </c>
      <c r="K14" s="59"/>
      <c r="L14" s="59"/>
      <c r="M14" s="59">
        <v>2480280</v>
      </c>
      <c r="N14" s="59">
        <f>36366.92*12</f>
        <v>436403.04</v>
      </c>
      <c r="O14" s="59"/>
      <c r="P14" s="73"/>
      <c r="Q14" s="59">
        <f t="shared" si="2"/>
        <v>436403.04</v>
      </c>
    </row>
    <row r="15" s="50" customFormat="1" ht="35" customHeight="1" spans="1:17">
      <c r="A15" s="67" t="s">
        <v>99</v>
      </c>
      <c r="B15" s="57">
        <v>10</v>
      </c>
      <c r="C15" s="59">
        <v>1183458</v>
      </c>
      <c r="D15" s="60">
        <v>15</v>
      </c>
      <c r="E15" s="60"/>
      <c r="F15" s="59">
        <f>6975.18*12</f>
        <v>83702.16</v>
      </c>
      <c r="G15" s="59"/>
      <c r="H15" s="59"/>
      <c r="I15" s="59">
        <v>1183458</v>
      </c>
      <c r="J15" s="59">
        <f>6975.18*12</f>
        <v>83702.16</v>
      </c>
      <c r="K15" s="59"/>
      <c r="L15" s="59"/>
      <c r="M15" s="59">
        <v>1183458</v>
      </c>
      <c r="N15" s="59">
        <f>6975.18*12</f>
        <v>83702.16</v>
      </c>
      <c r="O15" s="59"/>
      <c r="P15" s="73"/>
      <c r="Q15" s="59">
        <f t="shared" si="2"/>
        <v>83702.16</v>
      </c>
    </row>
    <row r="16" s="50" customFormat="1" ht="35" customHeight="1" spans="1:17">
      <c r="A16" s="66" t="s">
        <v>100</v>
      </c>
      <c r="B16" s="63">
        <v>11</v>
      </c>
      <c r="C16" s="59"/>
      <c r="D16" s="60"/>
      <c r="E16" s="60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73"/>
      <c r="Q16" s="73"/>
    </row>
    <row r="17" s="50" customFormat="1" ht="35" customHeight="1" spans="1:17">
      <c r="A17" s="68" t="s">
        <v>101</v>
      </c>
      <c r="B17" s="69" t="s">
        <v>102</v>
      </c>
      <c r="C17" s="70">
        <f>C6+C12+C16</f>
        <v>58636039.9</v>
      </c>
      <c r="D17" s="71"/>
      <c r="E17" s="71"/>
      <c r="F17" s="70">
        <f t="shared" ref="F17:J17" si="3">F6+F12+F16</f>
        <v>1619551.2</v>
      </c>
      <c r="G17" s="70"/>
      <c r="H17" s="70"/>
      <c r="I17" s="70">
        <f>I6+I12+I16</f>
        <v>58636039.9</v>
      </c>
      <c r="J17" s="70">
        <f t="shared" si="3"/>
        <v>1619551.2</v>
      </c>
      <c r="K17" s="70"/>
      <c r="L17" s="70"/>
      <c r="M17" s="70">
        <f t="shared" ref="M17:Q17" si="4">M6+M12+M16</f>
        <v>58636039.9</v>
      </c>
      <c r="N17" s="70">
        <f t="shared" si="4"/>
        <v>1619551.2</v>
      </c>
      <c r="O17" s="70"/>
      <c r="P17" s="74"/>
      <c r="Q17" s="70">
        <f t="shared" si="4"/>
        <v>1619551.2</v>
      </c>
    </row>
  </sheetData>
  <mergeCells count="9">
    <mergeCell ref="A2:Q2"/>
    <mergeCell ref="A3:C3"/>
    <mergeCell ref="N3:Q3"/>
    <mergeCell ref="C4:H4"/>
    <mergeCell ref="I4:L4"/>
    <mergeCell ref="M4:P4"/>
    <mergeCell ref="A4:A5"/>
    <mergeCell ref="B4:B5"/>
    <mergeCell ref="Q4:Q5"/>
  </mergeCells>
  <pageMargins left="0.16" right="0.16" top="0.79" bottom="0.79" header="0.51" footer="0.51"/>
  <pageSetup paperSize="9" scale="70" orientation="landscape" horizont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0"/>
  <sheetViews>
    <sheetView tabSelected="1" zoomScaleSheetLayoutView="60" topLeftCell="A19" workbookViewId="0">
      <selection activeCell="C35" sqref="C35"/>
    </sheetView>
  </sheetViews>
  <sheetFormatPr defaultColWidth="9" defaultRowHeight="14.25"/>
  <cols>
    <col min="1" max="1" width="31.5" style="5" customWidth="1"/>
    <col min="2" max="2" width="13.6" style="5" customWidth="1"/>
    <col min="3" max="3" width="12" style="6" customWidth="1"/>
    <col min="4" max="4" width="14.625" style="6" customWidth="1"/>
    <col min="5" max="5" width="10.875" style="6" customWidth="1"/>
    <col min="6" max="6" width="11.125" style="6" customWidth="1"/>
    <col min="7" max="7" width="14.625" style="6" customWidth="1"/>
    <col min="8" max="8" width="10.125" style="6" customWidth="1"/>
    <col min="9" max="9" width="12.25" style="6" customWidth="1"/>
    <col min="10" max="10" width="14.625" style="6" customWidth="1"/>
    <col min="11" max="11" width="10.875" style="6" customWidth="1"/>
    <col min="12" max="12" width="14.5" style="6" customWidth="1"/>
    <col min="13" max="13" width="19.625" style="7" customWidth="1"/>
    <col min="14" max="14" width="12.4" style="5" customWidth="1"/>
    <col min="15" max="15" width="14.5" style="5" customWidth="1"/>
    <col min="16" max="16" width="13.5" style="5" customWidth="1"/>
    <col min="17" max="16384" width="9" style="5"/>
  </cols>
  <sheetData>
    <row r="1" spans="1:1">
      <c r="A1" s="1" t="s">
        <v>103</v>
      </c>
    </row>
    <row r="2" ht="41.25" customHeight="1" spans="1:13">
      <c r="A2" s="8" t="s">
        <v>104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38"/>
    </row>
    <row r="3" s="1" customFormat="1" ht="26.1" customHeight="1" spans="1:13">
      <c r="A3" s="9" t="s">
        <v>75</v>
      </c>
      <c r="B3" s="9"/>
      <c r="C3" s="9"/>
      <c r="D3" s="9"/>
      <c r="E3" s="9"/>
      <c r="F3" s="10" t="s">
        <v>105</v>
      </c>
      <c r="G3" s="10"/>
      <c r="H3" s="10"/>
      <c r="I3" s="10"/>
      <c r="J3" s="10"/>
      <c r="K3" s="10"/>
      <c r="L3" s="10"/>
      <c r="M3" s="10"/>
    </row>
    <row r="4" s="2" customFormat="1" ht="26.1" customHeight="1" spans="1:13">
      <c r="A4" s="11" t="s">
        <v>106</v>
      </c>
      <c r="B4" s="12" t="s">
        <v>107</v>
      </c>
      <c r="C4" s="13" t="s">
        <v>108</v>
      </c>
      <c r="D4" s="14"/>
      <c r="E4" s="15"/>
      <c r="F4" s="13" t="s">
        <v>109</v>
      </c>
      <c r="G4" s="14"/>
      <c r="H4" s="15"/>
      <c r="I4" s="13" t="s">
        <v>110</v>
      </c>
      <c r="J4" s="14"/>
      <c r="K4" s="15"/>
      <c r="L4" s="39" t="s">
        <v>111</v>
      </c>
      <c r="M4" s="39" t="s">
        <v>112</v>
      </c>
    </row>
    <row r="5" s="2" customFormat="1" ht="26.1" customHeight="1" spans="1:13">
      <c r="A5" s="16"/>
      <c r="B5" s="17"/>
      <c r="C5" s="11" t="s">
        <v>113</v>
      </c>
      <c r="D5" s="11" t="s">
        <v>114</v>
      </c>
      <c r="E5" s="11" t="s">
        <v>115</v>
      </c>
      <c r="F5" s="11" t="s">
        <v>113</v>
      </c>
      <c r="G5" s="11" t="s">
        <v>114</v>
      </c>
      <c r="H5" s="11" t="s">
        <v>115</v>
      </c>
      <c r="I5" s="11" t="s">
        <v>113</v>
      </c>
      <c r="J5" s="11" t="s">
        <v>114</v>
      </c>
      <c r="K5" s="11" t="s">
        <v>115</v>
      </c>
      <c r="L5" s="40"/>
      <c r="M5" s="40"/>
    </row>
    <row r="6" s="1" customFormat="1" ht="36" customHeight="1" spans="1:13">
      <c r="A6" s="18" t="s">
        <v>116</v>
      </c>
      <c r="B6" s="19" t="s">
        <v>117</v>
      </c>
      <c r="C6" s="20">
        <f>C7+C8+C9+C17+C18+C19+C20</f>
        <v>2033361.7932</v>
      </c>
      <c r="D6" s="20"/>
      <c r="E6" s="20"/>
      <c r="F6" s="20">
        <f>F7+F8+F9+F17+F18+F19+F20</f>
        <v>2120092.7226</v>
      </c>
      <c r="G6" s="20"/>
      <c r="H6" s="20"/>
      <c r="I6" s="20">
        <f>I7+I8+I9+I17+I18+I19+I20</f>
        <v>2329344.30218</v>
      </c>
      <c r="J6" s="20"/>
      <c r="K6" s="20"/>
      <c r="L6" s="28">
        <f>(C6+F6+I6)/3</f>
        <v>2160932.93932667</v>
      </c>
      <c r="M6" s="41"/>
    </row>
    <row r="7" s="1" customFormat="1" ht="26.1" customHeight="1" spans="1:13">
      <c r="A7" s="21" t="s">
        <v>118</v>
      </c>
      <c r="B7" s="19">
        <v>2</v>
      </c>
      <c r="C7" s="22">
        <v>916718.88</v>
      </c>
      <c r="D7" s="22"/>
      <c r="E7" s="22"/>
      <c r="F7" s="22">
        <v>945008.68</v>
      </c>
      <c r="G7" s="22"/>
      <c r="H7" s="22"/>
      <c r="I7" s="22">
        <v>984614.4</v>
      </c>
      <c r="J7" s="22"/>
      <c r="K7" s="22"/>
      <c r="L7" s="26">
        <v>948780.653333333</v>
      </c>
      <c r="M7" s="42"/>
    </row>
    <row r="8" s="1" customFormat="1" ht="26.1" customHeight="1" spans="1:13">
      <c r="A8" s="23" t="s">
        <v>119</v>
      </c>
      <c r="B8" s="19">
        <v>3</v>
      </c>
      <c r="C8" s="22"/>
      <c r="D8" s="22"/>
      <c r="E8" s="22"/>
      <c r="F8" s="22"/>
      <c r="G8" s="22"/>
      <c r="H8" s="20"/>
      <c r="I8" s="22"/>
      <c r="J8" s="22"/>
      <c r="K8" s="20"/>
      <c r="L8" s="26"/>
      <c r="M8" s="41"/>
    </row>
    <row r="9" s="1" customFormat="1" ht="35" customHeight="1" spans="1:13">
      <c r="A9" s="23" t="s">
        <v>120</v>
      </c>
      <c r="B9" s="19" t="s">
        <v>121</v>
      </c>
      <c r="C9" s="22"/>
      <c r="D9" s="22"/>
      <c r="E9" s="22"/>
      <c r="F9" s="22"/>
      <c r="G9" s="22"/>
      <c r="H9" s="20"/>
      <c r="I9" s="22"/>
      <c r="J9" s="22"/>
      <c r="K9" s="20"/>
      <c r="L9" s="26"/>
      <c r="M9" s="41"/>
    </row>
    <row r="10" s="1" customFormat="1" ht="26.1" customHeight="1" spans="1:13">
      <c r="A10" s="23" t="s">
        <v>122</v>
      </c>
      <c r="B10" s="19">
        <v>5</v>
      </c>
      <c r="C10" s="22"/>
      <c r="D10" s="22"/>
      <c r="E10" s="22"/>
      <c r="F10" s="22"/>
      <c r="G10" s="22"/>
      <c r="H10" s="20"/>
      <c r="I10" s="22"/>
      <c r="J10" s="22"/>
      <c r="K10" s="20"/>
      <c r="L10" s="26"/>
      <c r="M10" s="41"/>
    </row>
    <row r="11" s="1" customFormat="1" ht="26.1" customHeight="1" spans="1:13">
      <c r="A11" s="23" t="s">
        <v>123</v>
      </c>
      <c r="B11" s="19">
        <v>6</v>
      </c>
      <c r="C11" s="22"/>
      <c r="E11" s="22"/>
      <c r="F11" s="22"/>
      <c r="G11" s="22"/>
      <c r="H11" s="20"/>
      <c r="I11" s="22"/>
      <c r="J11" s="22"/>
      <c r="K11" s="20"/>
      <c r="L11" s="26"/>
      <c r="M11" s="41"/>
    </row>
    <row r="12" s="1" customFormat="1" ht="26.1" customHeight="1" spans="1:13">
      <c r="A12" s="23" t="s">
        <v>124</v>
      </c>
      <c r="B12" s="19">
        <v>7</v>
      </c>
      <c r="C12" s="22"/>
      <c r="D12" s="22"/>
      <c r="E12" s="22"/>
      <c r="F12" s="22"/>
      <c r="G12" s="22"/>
      <c r="H12" s="20"/>
      <c r="I12" s="22"/>
      <c r="J12" s="22"/>
      <c r="K12" s="20"/>
      <c r="L12" s="26"/>
      <c r="M12" s="41"/>
    </row>
    <row r="13" s="1" customFormat="1" ht="26.1" customHeight="1" spans="1:13">
      <c r="A13" s="23" t="s">
        <v>125</v>
      </c>
      <c r="B13" s="19">
        <v>8</v>
      </c>
      <c r="C13" s="22"/>
      <c r="D13" s="22"/>
      <c r="E13" s="22"/>
      <c r="F13" s="22"/>
      <c r="G13" s="22"/>
      <c r="H13" s="20"/>
      <c r="I13" s="22"/>
      <c r="J13" s="22"/>
      <c r="K13" s="20"/>
      <c r="L13" s="26"/>
      <c r="M13" s="41"/>
    </row>
    <row r="14" s="1" customFormat="1" ht="26.1" customHeight="1" spans="1:13">
      <c r="A14" s="23" t="s">
        <v>126</v>
      </c>
      <c r="B14" s="19">
        <v>9</v>
      </c>
      <c r="C14" s="22"/>
      <c r="D14" s="22"/>
      <c r="E14" s="22"/>
      <c r="F14" s="22"/>
      <c r="G14" s="22"/>
      <c r="H14" s="20"/>
      <c r="I14" s="22"/>
      <c r="J14" s="22"/>
      <c r="K14" s="20"/>
      <c r="L14" s="26"/>
      <c r="M14" s="41"/>
    </row>
    <row r="15" s="1" customFormat="1" ht="26.1" customHeight="1" spans="1:13">
      <c r="A15" s="23" t="s">
        <v>127</v>
      </c>
      <c r="B15" s="19">
        <v>10</v>
      </c>
      <c r="C15" s="22"/>
      <c r="D15" s="22"/>
      <c r="E15" s="22"/>
      <c r="F15" s="22"/>
      <c r="G15" s="22"/>
      <c r="H15" s="20"/>
      <c r="I15" s="22"/>
      <c r="J15" s="22"/>
      <c r="K15" s="20"/>
      <c r="L15" s="26"/>
      <c r="M15" s="41"/>
    </row>
    <row r="16" s="1" customFormat="1" ht="26.1" customHeight="1" spans="1:13">
      <c r="A16" s="23" t="s">
        <v>128</v>
      </c>
      <c r="B16" s="19">
        <v>11</v>
      </c>
      <c r="C16" s="22"/>
      <c r="D16" s="22"/>
      <c r="E16" s="22"/>
      <c r="F16" s="22"/>
      <c r="G16" s="22"/>
      <c r="H16" s="20"/>
      <c r="I16" s="22"/>
      <c r="J16" s="22"/>
      <c r="K16" s="20"/>
      <c r="L16" s="26"/>
      <c r="M16" s="41"/>
    </row>
    <row r="17" s="1" customFormat="1" ht="26.1" customHeight="1" spans="1:13">
      <c r="A17" s="23" t="s">
        <v>129</v>
      </c>
      <c r="B17" s="19">
        <v>12</v>
      </c>
      <c r="C17" s="22"/>
      <c r="D17" s="22"/>
      <c r="E17" s="22"/>
      <c r="F17" s="22"/>
      <c r="G17" s="22"/>
      <c r="H17" s="20"/>
      <c r="I17" s="22"/>
      <c r="J17" s="22"/>
      <c r="K17" s="20"/>
      <c r="L17" s="26"/>
      <c r="M17" s="41"/>
    </row>
    <row r="18" s="1" customFormat="1" ht="26.1" customHeight="1" spans="1:13">
      <c r="A18" s="23" t="s">
        <v>130</v>
      </c>
      <c r="B18" s="19">
        <v>13</v>
      </c>
      <c r="C18" s="22"/>
      <c r="D18" s="22"/>
      <c r="E18" s="22"/>
      <c r="F18" s="22"/>
      <c r="G18" s="22"/>
      <c r="H18" s="20"/>
      <c r="I18" s="22"/>
      <c r="J18" s="22"/>
      <c r="K18" s="20"/>
      <c r="L18" s="26"/>
      <c r="M18" s="41"/>
    </row>
    <row r="19" s="1" customFormat="1" ht="26.1" customHeight="1" spans="1:13">
      <c r="A19" s="23" t="s">
        <v>131</v>
      </c>
      <c r="B19" s="19">
        <v>14</v>
      </c>
      <c r="C19" s="22"/>
      <c r="D19" s="22"/>
      <c r="E19" s="22"/>
      <c r="F19" s="22"/>
      <c r="G19" s="22"/>
      <c r="H19" s="20"/>
      <c r="I19" s="22"/>
      <c r="J19" s="22"/>
      <c r="K19" s="20"/>
      <c r="L19" s="26"/>
      <c r="M19" s="41"/>
    </row>
    <row r="20" s="1" customFormat="1" ht="26.1" customHeight="1" spans="1:13">
      <c r="A20" s="24" t="s">
        <v>132</v>
      </c>
      <c r="B20" s="19">
        <v>15</v>
      </c>
      <c r="C20" s="25">
        <v>1116642.9132</v>
      </c>
      <c r="D20" s="22"/>
      <c r="E20" s="22"/>
      <c r="F20" s="25">
        <v>1175084.0426</v>
      </c>
      <c r="G20" s="22"/>
      <c r="H20" s="26"/>
      <c r="I20" s="25">
        <v>1344729.90218</v>
      </c>
      <c r="J20" s="22"/>
      <c r="K20" s="26"/>
      <c r="L20" s="26">
        <v>1212152.28599333</v>
      </c>
      <c r="M20" s="42"/>
    </row>
    <row r="21" s="3" customFormat="1" ht="36" customHeight="1" spans="1:13">
      <c r="A21" s="27" t="s">
        <v>133</v>
      </c>
      <c r="B21" s="19"/>
      <c r="C21" s="28">
        <f>C22+C23+C24+C25+C26+C28+C29+C27+C30</f>
        <v>1613977.4</v>
      </c>
      <c r="D21" s="28"/>
      <c r="E21" s="20"/>
      <c r="F21" s="28">
        <f>F22+F23+F24+F25+F26+F28+F29+F27+F30</f>
        <v>1491130.84</v>
      </c>
      <c r="G21" s="28"/>
      <c r="H21" s="20"/>
      <c r="I21" s="28">
        <f>I22+I23+I24+I25+I26+I28+I29+I27+I30</f>
        <v>1670196.63</v>
      </c>
      <c r="J21" s="28"/>
      <c r="K21" s="20"/>
      <c r="L21" s="28">
        <f t="shared" ref="L21:L26" si="0">(C21+F21+I21)/3</f>
        <v>1591768.29</v>
      </c>
      <c r="M21" s="43"/>
    </row>
    <row r="22" s="3" customFormat="1" ht="21" customHeight="1" spans="1:14">
      <c r="A22" s="29" t="s">
        <v>134</v>
      </c>
      <c r="B22" s="19">
        <v>17</v>
      </c>
      <c r="C22" s="26">
        <v>299706.96</v>
      </c>
      <c r="D22" s="26"/>
      <c r="E22" s="22"/>
      <c r="F22" s="26">
        <v>373856.95</v>
      </c>
      <c r="G22" s="26"/>
      <c r="H22" s="26"/>
      <c r="I22" s="26">
        <v>418871.52</v>
      </c>
      <c r="J22" s="26"/>
      <c r="K22" s="26"/>
      <c r="L22" s="26">
        <f t="shared" si="0"/>
        <v>364145.143333333</v>
      </c>
      <c r="M22" s="43"/>
      <c r="N22" s="44"/>
    </row>
    <row r="23" s="3" customFormat="1" ht="21" customHeight="1" spans="1:14">
      <c r="A23" s="30" t="s">
        <v>135</v>
      </c>
      <c r="B23" s="19">
        <v>18</v>
      </c>
      <c r="C23" s="26">
        <v>544539.04</v>
      </c>
      <c r="D23" s="26"/>
      <c r="E23" s="22"/>
      <c r="F23" s="26">
        <v>568442.67</v>
      </c>
      <c r="G23" s="26"/>
      <c r="H23" s="26"/>
      <c r="I23" s="26">
        <v>663664.08</v>
      </c>
      <c r="J23" s="26"/>
      <c r="K23" s="26"/>
      <c r="L23" s="26">
        <f t="shared" si="0"/>
        <v>592215.263333333</v>
      </c>
      <c r="M23" s="43"/>
      <c r="N23" s="44"/>
    </row>
    <row r="24" s="3" customFormat="1" ht="21" customHeight="1" spans="1:14">
      <c r="A24" s="30" t="s">
        <v>136</v>
      </c>
      <c r="B24" s="19">
        <v>19</v>
      </c>
      <c r="C24" s="31"/>
      <c r="D24" s="26"/>
      <c r="E24" s="22"/>
      <c r="F24" s="26"/>
      <c r="G24" s="26"/>
      <c r="H24" s="26"/>
      <c r="I24" s="26"/>
      <c r="J24" s="26"/>
      <c r="K24" s="26"/>
      <c r="L24" s="26">
        <f t="shared" si="0"/>
        <v>0</v>
      </c>
      <c r="M24" s="43"/>
      <c r="N24" s="44"/>
    </row>
    <row r="25" s="3" customFormat="1" ht="21" customHeight="1" spans="1:14">
      <c r="A25" s="30" t="s">
        <v>137</v>
      </c>
      <c r="B25" s="19">
        <v>20</v>
      </c>
      <c r="C25" s="26">
        <v>31654.5</v>
      </c>
      <c r="D25" s="26"/>
      <c r="E25" s="22"/>
      <c r="F25" s="26">
        <v>31654.5</v>
      </c>
      <c r="G25" s="26"/>
      <c r="H25" s="26"/>
      <c r="I25" s="26">
        <v>31654.5</v>
      </c>
      <c r="J25" s="26"/>
      <c r="K25" s="26"/>
      <c r="L25" s="26">
        <f t="shared" si="0"/>
        <v>31654.5</v>
      </c>
      <c r="M25" s="43"/>
      <c r="N25" s="44"/>
    </row>
    <row r="26" s="3" customFormat="1" ht="21" customHeight="1" spans="1:14">
      <c r="A26" s="30" t="s">
        <v>138</v>
      </c>
      <c r="B26" s="19">
        <v>21</v>
      </c>
      <c r="C26" s="31">
        <v>575108.68</v>
      </c>
      <c r="D26" s="26"/>
      <c r="E26" s="22"/>
      <c r="F26" s="31">
        <v>318832.27</v>
      </c>
      <c r="G26" s="31"/>
      <c r="H26" s="26"/>
      <c r="I26" s="31">
        <v>305354</v>
      </c>
      <c r="J26" s="26"/>
      <c r="K26" s="26"/>
      <c r="L26" s="26">
        <f t="shared" si="0"/>
        <v>399764.983333333</v>
      </c>
      <c r="M26" s="43"/>
      <c r="N26" s="44"/>
    </row>
    <row r="27" s="3" customFormat="1" ht="21" customHeight="1" spans="1:14">
      <c r="A27" s="30" t="s">
        <v>139</v>
      </c>
      <c r="B27" s="19">
        <v>22</v>
      </c>
      <c r="C27" s="26"/>
      <c r="D27" s="26"/>
      <c r="E27" s="22"/>
      <c r="F27" s="26"/>
      <c r="G27" s="26"/>
      <c r="H27" s="20"/>
      <c r="I27" s="26"/>
      <c r="J27" s="26"/>
      <c r="K27" s="26"/>
      <c r="L27" s="26"/>
      <c r="M27" s="43"/>
      <c r="N27" s="44"/>
    </row>
    <row r="28" s="3" customFormat="1" ht="21" customHeight="1" spans="1:14">
      <c r="A28" s="30" t="s">
        <v>140</v>
      </c>
      <c r="B28" s="19">
        <v>23</v>
      </c>
      <c r="C28" s="26"/>
      <c r="D28" s="26"/>
      <c r="E28" s="22"/>
      <c r="F28" s="26"/>
      <c r="G28" s="26"/>
      <c r="H28" s="26"/>
      <c r="I28" s="26"/>
      <c r="J28" s="26"/>
      <c r="K28" s="26"/>
      <c r="L28" s="26">
        <f>(C28+F28+I28)/3</f>
        <v>0</v>
      </c>
      <c r="M28" s="43"/>
      <c r="N28" s="44"/>
    </row>
    <row r="29" s="3" customFormat="1" ht="21" customHeight="1" spans="1:14">
      <c r="A29" s="30" t="s">
        <v>141</v>
      </c>
      <c r="B29" s="19">
        <v>24</v>
      </c>
      <c r="C29" s="26">
        <v>162968.22</v>
      </c>
      <c r="D29" s="26"/>
      <c r="E29" s="22"/>
      <c r="F29" s="26">
        <v>198344.45</v>
      </c>
      <c r="G29" s="26"/>
      <c r="H29" s="26"/>
      <c r="I29" s="26">
        <v>250652.53</v>
      </c>
      <c r="J29" s="26"/>
      <c r="K29" s="26"/>
      <c r="L29" s="26">
        <f>(C29+F29+I29)/3</f>
        <v>203988.4</v>
      </c>
      <c r="M29" s="43"/>
      <c r="N29" s="44"/>
    </row>
    <row r="30" s="3" customFormat="1" ht="21" customHeight="1" spans="1:14">
      <c r="A30" s="30" t="s">
        <v>142</v>
      </c>
      <c r="B30" s="19">
        <v>25</v>
      </c>
      <c r="C30" s="32"/>
      <c r="D30" s="32"/>
      <c r="E30" s="22"/>
      <c r="F30" s="32"/>
      <c r="G30" s="32"/>
      <c r="H30" s="20"/>
      <c r="I30" s="32"/>
      <c r="J30" s="32"/>
      <c r="K30" s="26"/>
      <c r="L30" s="26"/>
      <c r="M30" s="43"/>
      <c r="N30" s="44"/>
    </row>
    <row r="31" s="4" customFormat="1" ht="21" customHeight="1" spans="1:13">
      <c r="A31" s="33" t="s">
        <v>143</v>
      </c>
      <c r="B31" s="34" t="s">
        <v>144</v>
      </c>
      <c r="C31" s="28">
        <f>C32+C33</f>
        <v>1619551.2</v>
      </c>
      <c r="D31" s="28"/>
      <c r="E31" s="20"/>
      <c r="F31" s="28">
        <f>F32+F33</f>
        <v>1619551.2</v>
      </c>
      <c r="G31" s="28"/>
      <c r="H31" s="20"/>
      <c r="I31" s="28">
        <f>I32+I33</f>
        <v>1619551.2</v>
      </c>
      <c r="J31" s="28"/>
      <c r="K31" s="20"/>
      <c r="L31" s="28">
        <f>(C31+F31+I31)/3</f>
        <v>1619551.2</v>
      </c>
      <c r="M31" s="45"/>
    </row>
    <row r="32" s="3" customFormat="1" ht="21" customHeight="1" spans="1:13">
      <c r="A32" s="19" t="s">
        <v>145</v>
      </c>
      <c r="B32" s="19">
        <v>27</v>
      </c>
      <c r="C32" s="26">
        <f>固定资产分类折旧表!F6</f>
        <v>1099446</v>
      </c>
      <c r="D32" s="26"/>
      <c r="E32" s="22"/>
      <c r="F32" s="26">
        <f>固定资产分类折旧表!J6</f>
        <v>1099446</v>
      </c>
      <c r="G32" s="26"/>
      <c r="H32" s="26"/>
      <c r="I32" s="26">
        <f>固定资产分类折旧表!N6</f>
        <v>1099446</v>
      </c>
      <c r="J32" s="26"/>
      <c r="K32" s="26"/>
      <c r="L32" s="26">
        <f>(C32+F32+I32)/3</f>
        <v>1099446</v>
      </c>
      <c r="M32" s="43"/>
    </row>
    <row r="33" s="3" customFormat="1" ht="21" customHeight="1" spans="1:13">
      <c r="A33" s="35" t="s">
        <v>146</v>
      </c>
      <c r="B33" s="19">
        <v>28</v>
      </c>
      <c r="C33" s="26">
        <f>固定资产分类折旧表!F12</f>
        <v>520105.2</v>
      </c>
      <c r="D33" s="26"/>
      <c r="E33" s="22"/>
      <c r="F33" s="26">
        <f>固定资产分类折旧表!J12</f>
        <v>520105.2</v>
      </c>
      <c r="G33" s="26"/>
      <c r="H33" s="26"/>
      <c r="I33" s="26">
        <f>固定资产分类折旧表!N12</f>
        <v>520105.2</v>
      </c>
      <c r="J33" s="26"/>
      <c r="K33" s="26"/>
      <c r="L33" s="26">
        <f>(C33+F33+I33)/3</f>
        <v>520105.2</v>
      </c>
      <c r="M33" s="43"/>
    </row>
    <row r="34" s="3" customFormat="1" ht="21" customHeight="1" spans="1:13">
      <c r="A34" s="35" t="s">
        <v>147</v>
      </c>
      <c r="B34" s="19">
        <v>29</v>
      </c>
      <c r="C34" s="32"/>
      <c r="D34" s="32"/>
      <c r="E34" s="22"/>
      <c r="F34" s="32"/>
      <c r="G34" s="32"/>
      <c r="H34" s="20"/>
      <c r="I34" s="32"/>
      <c r="J34" s="32"/>
      <c r="K34" s="20"/>
      <c r="L34" s="26"/>
      <c r="M34" s="43"/>
    </row>
    <row r="35" s="3" customFormat="1" ht="21" customHeight="1" spans="1:13">
      <c r="A35" s="36" t="s">
        <v>148</v>
      </c>
      <c r="B35" s="19">
        <v>30</v>
      </c>
      <c r="C35" s="32"/>
      <c r="D35" s="32"/>
      <c r="E35" s="22"/>
      <c r="F35" s="32"/>
      <c r="G35" s="32"/>
      <c r="H35" s="20"/>
      <c r="I35" s="32"/>
      <c r="J35" s="32"/>
      <c r="K35" s="20"/>
      <c r="L35" s="26"/>
      <c r="M35" s="43"/>
    </row>
    <row r="36" s="3" customFormat="1" ht="21" customHeight="1" spans="1:14">
      <c r="A36" s="36" t="s">
        <v>149</v>
      </c>
      <c r="B36" s="19">
        <v>31</v>
      </c>
      <c r="C36" s="32"/>
      <c r="D36" s="32"/>
      <c r="E36" s="22"/>
      <c r="F36" s="32"/>
      <c r="G36" s="32"/>
      <c r="H36" s="20"/>
      <c r="I36" s="32"/>
      <c r="J36" s="32"/>
      <c r="K36" s="20"/>
      <c r="L36" s="26"/>
      <c r="M36" s="43"/>
      <c r="N36" s="44"/>
    </row>
    <row r="37" s="3" customFormat="1" ht="21" customHeight="1" spans="1:13">
      <c r="A37" s="27" t="s">
        <v>150</v>
      </c>
      <c r="B37" s="19">
        <v>32</v>
      </c>
      <c r="C37" s="32"/>
      <c r="D37" s="32"/>
      <c r="E37" s="22"/>
      <c r="F37" s="32"/>
      <c r="G37" s="32"/>
      <c r="H37" s="20"/>
      <c r="I37" s="32"/>
      <c r="J37" s="32"/>
      <c r="K37" s="20"/>
      <c r="L37" s="26"/>
      <c r="M37" s="43"/>
    </row>
    <row r="38" s="3" customFormat="1" ht="35" customHeight="1" spans="1:13">
      <c r="A38" s="36" t="s">
        <v>151</v>
      </c>
      <c r="B38" s="19" t="s">
        <v>152</v>
      </c>
      <c r="C38" s="28">
        <f>C6+C21+C31</f>
        <v>5266890.3932</v>
      </c>
      <c r="D38" s="37"/>
      <c r="E38" s="28"/>
      <c r="F38" s="28">
        <f>F6+F21+F31</f>
        <v>5230774.7626</v>
      </c>
      <c r="G38" s="37"/>
      <c r="H38" s="20"/>
      <c r="I38" s="28">
        <f>I6+I21+I31</f>
        <v>5619092.13218</v>
      </c>
      <c r="J38" s="37"/>
      <c r="K38" s="20"/>
      <c r="L38" s="20">
        <f>(C38+F38+I38)/3</f>
        <v>5372252.42932667</v>
      </c>
      <c r="M38" s="43"/>
    </row>
    <row r="39" s="3" customFormat="1" ht="21" customHeight="1" spans="1:13">
      <c r="A39" s="36" t="s">
        <v>153</v>
      </c>
      <c r="B39" s="19">
        <v>34</v>
      </c>
      <c r="C39" s="28">
        <v>5298</v>
      </c>
      <c r="D39" s="28"/>
      <c r="E39" s="28"/>
      <c r="F39" s="28">
        <v>4530</v>
      </c>
      <c r="G39" s="28"/>
      <c r="H39" s="20"/>
      <c r="I39" s="28">
        <v>4800</v>
      </c>
      <c r="J39" s="28"/>
      <c r="K39" s="20"/>
      <c r="L39" s="20">
        <f>(C39+F39+I39)/3</f>
        <v>4876</v>
      </c>
      <c r="M39" s="46"/>
    </row>
    <row r="40" s="3" customFormat="1" ht="21" customHeight="1" spans="1:13">
      <c r="A40" s="27" t="s">
        <v>154</v>
      </c>
      <c r="B40" s="19" t="s">
        <v>155</v>
      </c>
      <c r="C40" s="37">
        <f>C38/C39</f>
        <v>994.128047036618</v>
      </c>
      <c r="D40" s="37"/>
      <c r="E40" s="28"/>
      <c r="F40" s="37">
        <f>F38/F39</f>
        <v>1154.69641558499</v>
      </c>
      <c r="G40" s="37"/>
      <c r="H40" s="20"/>
      <c r="I40" s="37">
        <f>I38/I39</f>
        <v>1170.64419420417</v>
      </c>
      <c r="J40" s="37"/>
      <c r="K40" s="20"/>
      <c r="L40" s="20">
        <f>L38/L39</f>
        <v>1101.77449329915</v>
      </c>
      <c r="M40" s="47"/>
    </row>
  </sheetData>
  <mergeCells count="10">
    <mergeCell ref="A2:M2"/>
    <mergeCell ref="A3:C3"/>
    <mergeCell ref="F3:M3"/>
    <mergeCell ref="C4:E4"/>
    <mergeCell ref="F4:H4"/>
    <mergeCell ref="I4:K4"/>
    <mergeCell ref="A4:A5"/>
    <mergeCell ref="B4:B5"/>
    <mergeCell ref="L4:L5"/>
    <mergeCell ref="M4:M5"/>
  </mergeCells>
  <pageMargins left="0.35" right="0.35" top="0.59" bottom="0.59" header="0.12" footer="0.12"/>
  <pageSetup paperSize="9" scale="55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封面</vt:lpstr>
      <vt:lpstr>基本情况调查表（一）</vt:lpstr>
      <vt:lpstr>基本情况调查表（二）</vt:lpstr>
      <vt:lpstr>固定资产分类折旧表</vt:lpstr>
      <vt:lpstr>2019-2021住宿成本表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can</cp:lastModifiedBy>
  <dcterms:created xsi:type="dcterms:W3CDTF">2022-06-07T09:53:00Z</dcterms:created>
  <dcterms:modified xsi:type="dcterms:W3CDTF">2022-07-26T01:46:49Z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6DFEE04F2BB248BA89BB20605081F7D2</vt:lpwstr>
  </property>
  <property fmtid="{D5CDD505-2E9C-101B-9397-08002B2CF9AE}" pid="3" name="KSOProductBuildVer">
    <vt:lpwstr>2052-11.1.0.11875</vt:lpwstr>
  </property>
</Properties>
</file>